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600" tabRatio="91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'BoQ1'!$A$1:$BC$22</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<sst xmlns="http://schemas.openxmlformats.org/spreadsheetml/2006/main" count="143" uniqueCount="57">
  <si>
    <t>BoQ_Ver3.1</t>
  </si>
  <si>
    <t>Item Rate</t>
  </si>
  <si>
    <t>Normal</t>
  </si>
  <si>
    <t>INR Only</t>
  </si>
  <si>
    <t>INR</t>
  </si>
  <si>
    <t>Select, Excess (+), Less (-)</t>
  </si>
  <si>
    <t>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</si>
  <si>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</si>
  <si>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</si>
  <si>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</si>
  <si>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</si>
  <si>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</si>
  <si>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</si>
  <si>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</si>
  <si>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</si>
  <si>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</si>
  <si>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</si>
  <si>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</si>
  <si>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</si>
  <si>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</si>
  <si>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</si>
  <si>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</si>
  <si>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</si>
  <si>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</si>
  <si>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</si>
  <si>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</si>
  <si>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</si>
  <si>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</si>
  <si>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</si>
  <si>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</si>
  <si>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</si>
  <si>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 xml:space="preserve">TOTAL AMOUNT  </t>
  </si>
  <si>
    <t>TOTAL AMOUNT In Words</t>
  </si>
  <si>
    <t>Excess(+)</t>
  </si>
  <si>
    <t>Full Conversion</t>
  </si>
  <si>
    <t>Total in Figures</t>
  </si>
  <si>
    <t>Quoted Rate in Figures</t>
  </si>
  <si>
    <t>Select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</si>
  <si>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</si>
  <si>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</si>
  <si>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</si>
  <si>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</si>
  <si>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TOTAL AMOUNT  With Taxes
</t>
    </r>
    <r>
      <rPr>
        <b/>
        <sz val="11"/>
        <color indexed="10"/>
        <rFont val="Arial"/>
        <family val="2"/>
      </rPr>
      <t>Rs.      P</t>
    </r>
  </si>
  <si>
    <t>Tender Inviting Authority: Superintending Engineer(Civil), IISER Thiruvananthapuram</t>
  </si>
  <si>
    <t>Contract No:   04712778039/8036</t>
  </si>
  <si>
    <r>
      <t xml:space="preserve">Rate in </t>
    </r>
    <r>
      <rPr>
        <b/>
        <sz val="11"/>
        <color indexed="18"/>
        <rFont val="Arial"/>
        <family val="2"/>
      </rPr>
      <t>Figures</t>
    </r>
    <r>
      <rPr>
        <b/>
        <sz val="11"/>
        <color indexed="56"/>
        <rFont val="Arial"/>
        <family val="2"/>
      </rPr>
      <t xml:space="preserve"> to be entered by the bidder in             </t>
    </r>
    <r>
      <rPr>
        <b/>
        <sz val="11"/>
        <color indexed="10"/>
        <rFont val="Arial"/>
        <family val="2"/>
      </rPr>
      <t xml:space="preserve">Rs.   p  </t>
    </r>
    <r>
      <rPr>
        <b/>
        <sz val="11"/>
        <color indexed="56"/>
        <rFont val="Arial"/>
        <family val="2"/>
      </rPr>
      <t xml:space="preserve">         </t>
    </r>
  </si>
  <si>
    <t>m</t>
  </si>
  <si>
    <t>Providing and applying tack coat with bitumen emulsion using emulsion pressure distributor at the rate of 0.20 kg per sqm on the prepared bituminous/granular surface cleaned with mechanical broom.</t>
  </si>
  <si>
    <t>Providing and laying bituminous concrete with 100-120 TPH batch type hot mix plant producing an average output of 75 tonnes per hour using crushed aggregates of specified grading, premixed with bituminous binder @ 5.4 to 5.6  per cent  of mix and filler, transporting the hot mix to work site, laying with a hydrostatic paver finisher with sensor control to the required grade, level and alignment, rolling with smooth wheeled, vibratory and tandem rollers to achieve the desired compaction as per MORTH specification clause No. 509 complete in all respects</t>
  </si>
  <si>
    <t>Providing and laying 50 mm thick mastic asphalt wearing course with paving grade bitumen meeting the requirements given in table 500-29, prepared by using mastic cooker and laid to required level and slope after cleaning the surface, including providing antiskid surface with bitumen precoated finegrained hard stone chipping of 13.2 mm nominal size at the rate of 0.005cum per 10 sqm and at an approximate spacing of 10 cm center to center in both directions, pressed into surface when the temperature of surfaces is not less than 1000C, protruding 1 mm to 4 mm over mastic surface, all complete as per clause 515.</t>
  </si>
  <si>
    <t>Providing and laying seal coat sealing the voids in a bituminous surface laid to the specified levels, grade and cross fall using Type A and B seal coats</t>
  </si>
  <si>
    <t>Providing and laying at or near ground level factory made kerb stone of M-25 grade cement concrete in position to the required line, level and curvature, jointed with cement mortar 1:3 (1 cement: 3 coarse sand), including making joints with or without grooves (thickness of joints except at sharp curve shall not to more than 5mm), including making drainage opening wherever required complete etc. as perdirection of Engineer-in-charge (length of finished kerb edging shall be measured for payment). (Precast C.C. kerb stone shall be approved by Engineer-in-charge).</t>
  </si>
  <si>
    <t>Providing and laying 60mm thick faciory made cement concrete interlocking paver block of M -30 grade made by block making machine with strong vibratory compaction, of approved s;ze, design &amp; shape, laid in required colour and pattern over and including 50mm thick compacted bed of coarse sand, filling the joints with line sand etc. all complete as per the direction of Engineer-in-charge.</t>
  </si>
  <si>
    <t>Painting two coats after filling the surface with synthetic enamel paint in all shades on new plastered concrete surfaces</t>
  </si>
  <si>
    <t>Sqm</t>
  </si>
  <si>
    <t>Cum</t>
  </si>
  <si>
    <t>Name of Work:  Finishing works of roads in Academic area at IISERTVM Campus,Thiruvananthapuram</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</si>
</sst>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
    <numFmt numFmtId="179" formatCode="0.0000"/>
    <numFmt numFmtId="180" formatCode="0.0"/>
  </numFmts>
  <fonts count="63">
    <font>
      <sz val="11"/>
      <color indexed="8"/>
      <name val="Calibri"/>
      <family val="2"/>
    </font>
    <font>
      <sz val="10"/>
      <name val="Arial"/>
      <family val="0"/>
    </font>
    <font>
      <sz val="11"/>
      <color indexed="22"/>
      <name val="Calibri"/>
      <family val="2"/>
    </font>
    <font>
      <sz val="11"/>
      <color indexed="23"/>
      <name val="Calibri"/>
      <family val="2"/>
    </font>
    <font>
      <b/>
      <u val="single"/>
      <sz val="16"/>
      <color indexed="10"/>
      <name val="Arial"/>
      <family val="2"/>
    </font>
    <font>
      <sz val="11"/>
      <name val="Arial"/>
      <family val="2"/>
    </font>
    <font>
      <sz val="11"/>
      <color indexed="23"/>
      <name val="Arial"/>
      <family val="2"/>
    </font>
    <font>
      <sz val="11"/>
      <color indexed="22"/>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2"/>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2"/>
      <name val="Book Antiqua"/>
      <family val="1"/>
    </font>
    <font>
      <b/>
      <sz val="11"/>
      <color indexed="56"/>
      <name val="Arial"/>
      <family val="2"/>
    </font>
    <font>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66"/>
      <name val="Arial"/>
      <family val="2"/>
    </font>
    <font>
      <b/>
      <sz val="11"/>
      <color rgb="FF00206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right style="thin"/>
      <top style="thin"/>
      <bottom/>
    </border>
    <border>
      <left style="thin">
        <color indexed="8"/>
      </left>
      <right style="medium">
        <color indexed="8"/>
      </right>
      <top style="thin">
        <color indexed="8"/>
      </top>
      <bottom style="thin">
        <color indexed="8"/>
      </bottom>
    </border>
    <border>
      <left style="thin">
        <color theme="2" tint="-0.24993999302387238"/>
      </left>
      <right style="thin">
        <color theme="2" tint="-0.24993999302387238"/>
      </right>
      <top style="thin">
        <color theme="2" tint="-0.24993999302387238"/>
      </top>
      <bottom style="thin">
        <color theme="2" tint="-0.24993999302387238"/>
      </bottom>
    </border>
    <border>
      <left style="thin">
        <color theme="2" tint="-0.4999699890613556"/>
      </left>
      <right style="thin">
        <color theme="2" tint="-0.4999699890613556"/>
      </right>
      <top style="thin">
        <color theme="2" tint="-0.4999699890613556"/>
      </top>
      <bottom style="thin">
        <color theme="2" tint="-0.4999699890613556"/>
      </bottom>
    </border>
    <border>
      <left>
        <color indexed="63"/>
      </left>
      <right>
        <color indexed="63"/>
      </right>
      <top>
        <color indexed="63"/>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7"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90">
    <xf numFmtId="0" fontId="0" fillId="0" borderId="0" xfId="0" applyAlignment="1">
      <alignment/>
    </xf>
    <xf numFmtId="0" fontId="0" fillId="0" borderId="0" xfId="56" applyNumberFormat="1" applyFill="1">
      <alignment/>
      <protection/>
    </xf>
    <xf numFmtId="0" fontId="1" fillId="0" borderId="0" xfId="58" applyNumberFormat="1" applyFill="1">
      <alignment/>
      <protection/>
    </xf>
    <xf numFmtId="0" fontId="2" fillId="0" borderId="0" xfId="56" applyNumberFormat="1" applyFont="1" applyFill="1">
      <alignment/>
      <protection/>
    </xf>
    <xf numFmtId="0" fontId="3" fillId="0" borderId="0" xfId="56" applyNumberFormat="1" applyFont="1" applyFill="1">
      <alignment/>
      <protection/>
    </xf>
    <xf numFmtId="0" fontId="5" fillId="0" borderId="0" xfId="56" applyNumberFormat="1" applyFont="1" applyFill="1" applyBorder="1" applyAlignment="1">
      <alignment vertical="center"/>
      <protection/>
    </xf>
    <xf numFmtId="0" fontId="6" fillId="0" borderId="0" xfId="56" applyNumberFormat="1" applyFont="1" applyFill="1" applyBorder="1" applyAlignment="1" applyProtection="1">
      <alignment vertical="center"/>
      <protection locked="0"/>
    </xf>
    <xf numFmtId="0" fontId="6" fillId="0" borderId="0" xfId="56" applyNumberFormat="1" applyFont="1" applyFill="1" applyBorder="1" applyAlignment="1">
      <alignment vertical="center"/>
      <protection/>
    </xf>
    <xf numFmtId="0" fontId="7" fillId="0" borderId="0" xfId="56" applyNumberFormat="1" applyFont="1" applyFill="1" applyBorder="1" applyAlignment="1">
      <alignment vertical="center"/>
      <protection/>
    </xf>
    <xf numFmtId="0" fontId="8" fillId="0" borderId="0" xfId="58" applyNumberFormat="1" applyFont="1" applyFill="1" applyBorder="1" applyAlignment="1" applyProtection="1">
      <alignment horizontal="center" vertical="center"/>
      <protection/>
    </xf>
    <xf numFmtId="0" fontId="8" fillId="0" borderId="0" xfId="59" applyNumberFormat="1" applyFont="1" applyFill="1" applyBorder="1" applyAlignment="1" applyProtection="1">
      <alignment horizontal="center" vertical="center"/>
      <protection/>
    </xf>
    <xf numFmtId="0" fontId="9" fillId="0" borderId="0" xfId="56" applyNumberFormat="1" applyFont="1" applyFill="1" applyBorder="1" applyAlignment="1">
      <alignment vertical="center"/>
      <protection/>
    </xf>
    <xf numFmtId="0" fontId="11" fillId="0" borderId="0" xfId="56" applyNumberFormat="1" applyFont="1" applyFill="1" applyBorder="1" applyAlignment="1">
      <alignment horizontal="left"/>
      <protection/>
    </xf>
    <xf numFmtId="0" fontId="12" fillId="0" borderId="0" xfId="56" applyNumberFormat="1" applyFont="1" applyFill="1" applyBorder="1" applyAlignment="1">
      <alignment horizontal="left"/>
      <protection/>
    </xf>
    <xf numFmtId="0" fontId="13" fillId="0" borderId="0" xfId="56" applyNumberFormat="1" applyFont="1" applyFill="1" applyBorder="1" applyAlignment="1">
      <alignment horizontal="left"/>
      <protection/>
    </xf>
    <xf numFmtId="0" fontId="9" fillId="0" borderId="10" xfId="58" applyNumberFormat="1" applyFont="1" applyFill="1" applyBorder="1" applyAlignment="1" applyProtection="1">
      <alignment horizontal="left" vertical="top" wrapText="1"/>
      <protection/>
    </xf>
    <xf numFmtId="0" fontId="5" fillId="0" borderId="0" xfId="56" applyNumberFormat="1" applyFont="1" applyFill="1" applyAlignment="1" applyProtection="1">
      <alignment vertical="center"/>
      <protection locked="0"/>
    </xf>
    <xf numFmtId="0" fontId="7" fillId="0" borderId="0" xfId="56" applyNumberFormat="1" applyFont="1" applyFill="1" applyAlignment="1" applyProtection="1">
      <alignment vertical="center"/>
      <protection locked="0"/>
    </xf>
    <xf numFmtId="0" fontId="6" fillId="0" borderId="0" xfId="56" applyNumberFormat="1" applyFont="1" applyFill="1" applyAlignment="1" applyProtection="1">
      <alignment vertical="center"/>
      <protection locked="0"/>
    </xf>
    <xf numFmtId="0" fontId="5" fillId="0" borderId="0" xfId="56" applyNumberFormat="1" applyFont="1" applyFill="1" applyAlignment="1">
      <alignment vertical="center"/>
      <protection/>
    </xf>
    <xf numFmtId="0" fontId="7" fillId="0" borderId="0" xfId="56" applyNumberFormat="1" applyFont="1" applyFill="1" applyAlignment="1">
      <alignment vertical="center"/>
      <protection/>
    </xf>
    <xf numFmtId="0" fontId="6" fillId="0" borderId="0" xfId="56" applyNumberFormat="1" applyFont="1" applyFill="1" applyAlignment="1">
      <alignment vertical="center"/>
      <protection/>
    </xf>
    <xf numFmtId="0" fontId="9" fillId="0" borderId="11" xfId="56" applyNumberFormat="1" applyFont="1" applyFill="1" applyBorder="1" applyAlignment="1">
      <alignment horizontal="center" vertical="top" wrapText="1"/>
      <protection/>
    </xf>
    <xf numFmtId="0" fontId="5" fillId="0" borderId="0" xfId="56" applyNumberFormat="1" applyFont="1" applyFill="1">
      <alignment/>
      <protection/>
    </xf>
    <xf numFmtId="0" fontId="7" fillId="0" borderId="0" xfId="56" applyNumberFormat="1" applyFont="1" applyFill="1">
      <alignment/>
      <protection/>
    </xf>
    <xf numFmtId="0" fontId="6" fillId="0" borderId="0" xfId="56" applyNumberFormat="1" applyFont="1" applyFill="1">
      <alignment/>
      <protection/>
    </xf>
    <xf numFmtId="0" fontId="16" fillId="0" borderId="11" xfId="58" applyNumberFormat="1" applyFont="1" applyFill="1" applyBorder="1" applyAlignment="1">
      <alignment vertical="top" wrapText="1"/>
      <protection/>
    </xf>
    <xf numFmtId="0" fontId="9" fillId="0" borderId="12" xfId="56" applyNumberFormat="1" applyFont="1" applyFill="1" applyBorder="1" applyAlignment="1">
      <alignment horizontal="center" vertical="top" wrapText="1"/>
      <protection/>
    </xf>
    <xf numFmtId="2" fontId="5" fillId="0" borderId="12" xfId="58" applyNumberFormat="1" applyFont="1" applyFill="1" applyBorder="1" applyAlignment="1">
      <alignment vertical="top"/>
      <protection/>
    </xf>
    <xf numFmtId="0" fontId="5" fillId="0" borderId="12" xfId="58" applyNumberFormat="1" applyFont="1" applyFill="1" applyBorder="1" applyAlignment="1">
      <alignment vertical="top"/>
      <protection/>
    </xf>
    <xf numFmtId="0" fontId="5" fillId="0" borderId="12" xfId="56" applyNumberFormat="1" applyFont="1" applyFill="1" applyBorder="1" applyAlignment="1">
      <alignment vertical="top"/>
      <protection/>
    </xf>
    <xf numFmtId="0" fontId="9" fillId="0" borderId="12" xfId="56" applyNumberFormat="1" applyFont="1" applyFill="1" applyBorder="1" applyAlignment="1" applyProtection="1">
      <alignment horizontal="left" vertical="top"/>
      <protection locked="0"/>
    </xf>
    <xf numFmtId="0" fontId="5" fillId="0" borderId="12" xfId="58" applyNumberFormat="1" applyFont="1" applyFill="1" applyBorder="1" applyAlignment="1">
      <alignment vertical="top" wrapText="1"/>
      <protection/>
    </xf>
    <xf numFmtId="0" fontId="5" fillId="0" borderId="0" xfId="56" applyNumberFormat="1" applyFont="1" applyFill="1" applyAlignment="1">
      <alignment vertical="top"/>
      <protection/>
    </xf>
    <xf numFmtId="0" fontId="7" fillId="0" borderId="0" xfId="56" applyNumberFormat="1" applyFont="1" applyFill="1" applyAlignment="1">
      <alignment vertical="top"/>
      <protection/>
    </xf>
    <xf numFmtId="0" fontId="6" fillId="0" borderId="0" xfId="56" applyNumberFormat="1" applyFont="1" applyFill="1" applyAlignment="1">
      <alignment vertical="top"/>
      <protection/>
    </xf>
    <xf numFmtId="0" fontId="9" fillId="0" borderId="12" xfId="56" applyNumberFormat="1" applyFont="1" applyFill="1" applyBorder="1" applyAlignment="1" applyProtection="1">
      <alignment horizontal="right" vertical="top"/>
      <protection locked="0"/>
    </xf>
    <xf numFmtId="2" fontId="9" fillId="0" borderId="12" xfId="56" applyNumberFormat="1" applyFont="1" applyFill="1" applyBorder="1" applyAlignment="1" applyProtection="1">
      <alignment horizontal="right" vertical="top"/>
      <protection locked="0"/>
    </xf>
    <xf numFmtId="2" fontId="9" fillId="0" borderId="11" xfId="56" applyNumberFormat="1" applyFont="1" applyFill="1" applyBorder="1" applyAlignment="1" applyProtection="1">
      <alignment horizontal="center" vertical="top" wrapText="1"/>
      <protection/>
    </xf>
    <xf numFmtId="2" fontId="9" fillId="0" borderId="11" xfId="56" applyNumberFormat="1" applyFont="1" applyFill="1" applyBorder="1" applyAlignment="1">
      <alignment horizontal="center" vertical="top" wrapText="1"/>
      <protection/>
    </xf>
    <xf numFmtId="2" fontId="9" fillId="0" borderId="12" xfId="56" applyNumberFormat="1" applyFont="1" applyFill="1" applyBorder="1" applyAlignment="1">
      <alignment horizontal="center" vertical="top" wrapText="1"/>
      <protection/>
    </xf>
    <xf numFmtId="0" fontId="9" fillId="0" borderId="12" xfId="58" applyNumberFormat="1" applyFont="1" applyFill="1" applyBorder="1" applyAlignment="1">
      <alignment horizontal="left" vertical="top"/>
      <protection/>
    </xf>
    <xf numFmtId="0" fontId="5" fillId="0" borderId="13" xfId="58" applyNumberFormat="1" applyFont="1" applyFill="1" applyBorder="1" applyAlignment="1">
      <alignment vertical="top"/>
      <protection/>
    </xf>
    <xf numFmtId="0" fontId="5" fillId="0" borderId="14" xfId="58" applyNumberFormat="1" applyFont="1" applyFill="1" applyBorder="1" applyAlignment="1">
      <alignment vertical="top"/>
      <protection/>
    </xf>
    <xf numFmtId="0" fontId="17" fillId="0" borderId="15" xfId="58" applyNumberFormat="1" applyFont="1" applyFill="1" applyBorder="1" applyAlignment="1">
      <alignment vertical="top"/>
      <protection/>
    </xf>
    <xf numFmtId="0" fontId="5" fillId="0" borderId="15" xfId="58" applyNumberFormat="1" applyFont="1" applyFill="1" applyBorder="1" applyAlignment="1">
      <alignment vertical="top"/>
      <protection/>
    </xf>
    <xf numFmtId="179" fontId="5" fillId="0" borderId="0" xfId="56" applyNumberFormat="1" applyFont="1" applyFill="1" applyAlignment="1">
      <alignment vertical="top"/>
      <protection/>
    </xf>
    <xf numFmtId="0" fontId="9" fillId="33" borderId="10" xfId="58" applyNumberFormat="1" applyFont="1" applyFill="1" applyBorder="1" applyAlignment="1">
      <alignment horizontal="left" vertical="top"/>
      <protection/>
    </xf>
    <xf numFmtId="0" fontId="9" fillId="0" borderId="15" xfId="58" applyNumberFormat="1" applyFont="1" applyFill="1" applyBorder="1" applyAlignment="1">
      <alignment horizontal="left" vertical="top"/>
      <protection/>
    </xf>
    <xf numFmtId="0" fontId="18" fillId="0" borderId="13" xfId="56" applyNumberFormat="1" applyFont="1" applyFill="1" applyBorder="1" applyAlignment="1" applyProtection="1">
      <alignment vertical="top"/>
      <protection/>
    </xf>
    <xf numFmtId="0" fontId="18" fillId="0" borderId="11" xfId="58" applyNumberFormat="1" applyFont="1" applyFill="1" applyBorder="1" applyAlignment="1">
      <alignment vertical="top"/>
      <protection/>
    </xf>
    <xf numFmtId="0" fontId="5" fillId="0" borderId="11" xfId="56" applyNumberFormat="1" applyFont="1" applyFill="1" applyBorder="1" applyAlignment="1" applyProtection="1">
      <alignment vertical="top"/>
      <protection/>
    </xf>
    <xf numFmtId="0" fontId="15" fillId="0" borderId="11" xfId="58" applyNumberFormat="1" applyFont="1" applyFill="1" applyBorder="1" applyAlignment="1" applyProtection="1">
      <alignment vertical="center" wrapText="1"/>
      <protection locked="0"/>
    </xf>
    <xf numFmtId="0" fontId="15" fillId="0" borderId="11" xfId="65" applyNumberFormat="1" applyFont="1" applyFill="1" applyBorder="1" applyAlignment="1" applyProtection="1">
      <alignment vertical="center" wrapText="1"/>
      <protection locked="0"/>
    </xf>
    <xf numFmtId="0" fontId="19" fillId="0" borderId="11" xfId="58" applyNumberFormat="1" applyFont="1" applyFill="1" applyBorder="1" applyAlignment="1" applyProtection="1">
      <alignment vertical="center" wrapText="1"/>
      <protection/>
    </xf>
    <xf numFmtId="0" fontId="5" fillId="0" borderId="0" xfId="56" applyNumberFormat="1" applyFont="1" applyFill="1" applyAlignment="1" applyProtection="1">
      <alignment vertical="top"/>
      <protection/>
    </xf>
    <xf numFmtId="179" fontId="22" fillId="0" borderId="16" xfId="58" applyNumberFormat="1" applyFont="1" applyFill="1" applyBorder="1" applyAlignment="1">
      <alignment horizontal="right" vertical="top"/>
      <protection/>
    </xf>
    <xf numFmtId="179" fontId="17" fillId="0" borderId="17" xfId="58" applyNumberFormat="1" applyFont="1" applyFill="1" applyBorder="1" applyAlignment="1">
      <alignment horizontal="right" vertical="top"/>
      <protection/>
    </xf>
    <xf numFmtId="0" fontId="7" fillId="0" borderId="0" xfId="56" applyNumberFormat="1" applyFont="1" applyFill="1" applyAlignment="1" applyProtection="1">
      <alignment vertical="top"/>
      <protection/>
    </xf>
    <xf numFmtId="0" fontId="6" fillId="0" borderId="0" xfId="56" applyNumberFormat="1" applyFont="1" applyFill="1" applyAlignment="1" applyProtection="1">
      <alignment vertical="top"/>
      <protection/>
    </xf>
    <xf numFmtId="0" fontId="20" fillId="34" borderId="11" xfId="58" applyNumberFormat="1" applyFont="1" applyFill="1" applyBorder="1" applyAlignment="1" applyProtection="1">
      <alignment vertical="center" wrapText="1"/>
      <protection locked="0"/>
    </xf>
    <xf numFmtId="10" fontId="21" fillId="34" borderId="11" xfId="65" applyNumberFormat="1" applyFont="1" applyFill="1" applyBorder="1" applyAlignment="1" applyProtection="1">
      <alignment horizontal="center" vertical="center"/>
      <protection/>
    </xf>
    <xf numFmtId="0" fontId="7" fillId="0" borderId="0" xfId="56" applyNumberFormat="1" applyFont="1" applyFill="1" applyAlignment="1">
      <alignment vertical="top" wrapText="1"/>
      <protection/>
    </xf>
    <xf numFmtId="0" fontId="61" fillId="0" borderId="18" xfId="57" applyNumberFormat="1" applyFont="1" applyFill="1" applyBorder="1" applyAlignment="1">
      <alignment vertical="top" wrapText="1"/>
      <protection/>
    </xf>
    <xf numFmtId="0" fontId="62" fillId="0" borderId="13" xfId="58" applyNumberFormat="1" applyFont="1" applyFill="1" applyBorder="1" applyAlignment="1">
      <alignment horizontal="center" vertical="top" wrapText="1"/>
      <protection/>
    </xf>
    <xf numFmtId="0" fontId="5" fillId="0" borderId="12" xfId="58" applyNumberFormat="1" applyFont="1" applyFill="1" applyBorder="1" applyAlignment="1">
      <alignment vertical="center" wrapText="1"/>
      <protection/>
    </xf>
    <xf numFmtId="180" fontId="5" fillId="0" borderId="12" xfId="58" applyNumberFormat="1" applyFont="1" applyFill="1" applyBorder="1" applyAlignment="1">
      <alignment horizontal="center" vertical="top"/>
      <protection/>
    </xf>
    <xf numFmtId="2" fontId="9" fillId="0" borderId="19" xfId="58" applyNumberFormat="1" applyFont="1" applyFill="1" applyBorder="1" applyAlignment="1">
      <alignment vertical="center"/>
      <protection/>
    </xf>
    <xf numFmtId="2" fontId="17" fillId="0" borderId="12" xfId="58" applyNumberFormat="1" applyFont="1" applyFill="1" applyBorder="1" applyAlignment="1">
      <alignment vertical="center"/>
      <protection/>
    </xf>
    <xf numFmtId="0" fontId="9" fillId="0" borderId="10" xfId="58" applyNumberFormat="1" applyFont="1" applyFill="1" applyBorder="1" applyAlignment="1">
      <alignment horizontal="left" vertical="center"/>
      <protection/>
    </xf>
    <xf numFmtId="0" fontId="9" fillId="0" borderId="12" xfId="58" applyNumberFormat="1" applyFont="1" applyFill="1" applyBorder="1" applyAlignment="1">
      <alignment horizontal="left" vertical="center"/>
      <protection/>
    </xf>
    <xf numFmtId="2" fontId="8" fillId="0" borderId="0" xfId="59" applyNumberFormat="1" applyFont="1" applyFill="1" applyBorder="1" applyAlignment="1" applyProtection="1">
      <alignment horizontal="center" vertical="center"/>
      <protection/>
    </xf>
    <xf numFmtId="2" fontId="5" fillId="0" borderId="0" xfId="56" applyNumberFormat="1" applyFont="1" applyFill="1" applyBorder="1" applyAlignment="1">
      <alignment vertical="center"/>
      <protection/>
    </xf>
    <xf numFmtId="2" fontId="5" fillId="0" borderId="14" xfId="58" applyNumberFormat="1" applyFont="1" applyFill="1" applyBorder="1" applyAlignment="1">
      <alignment vertical="top"/>
      <protection/>
    </xf>
    <xf numFmtId="2" fontId="19" fillId="0" borderId="11" xfId="58" applyNumberFormat="1" applyFont="1" applyFill="1" applyBorder="1" applyAlignment="1" applyProtection="1">
      <alignment vertical="center" wrapText="1"/>
      <protection locked="0"/>
    </xf>
    <xf numFmtId="2" fontId="0" fillId="0" borderId="0" xfId="56" applyNumberFormat="1" applyFill="1">
      <alignment/>
      <protection/>
    </xf>
    <xf numFmtId="2" fontId="24" fillId="0" borderId="20" xfId="60" applyNumberFormat="1" applyFont="1" applyFill="1" applyBorder="1" applyAlignment="1">
      <alignment horizontal="center" vertical="top" wrapText="1"/>
      <protection/>
    </xf>
    <xf numFmtId="180" fontId="5" fillId="0" borderId="12" xfId="58" applyNumberFormat="1" applyFont="1" applyFill="1" applyBorder="1" applyAlignment="1">
      <alignment horizontal="center" vertical="center"/>
      <protection/>
    </xf>
    <xf numFmtId="2" fontId="9" fillId="34" borderId="12" xfId="56" applyNumberFormat="1" applyFont="1" applyFill="1" applyBorder="1" applyAlignment="1" applyProtection="1">
      <alignment horizontal="right" vertical="center"/>
      <protection locked="0"/>
    </xf>
    <xf numFmtId="0" fontId="26" fillId="0" borderId="20" xfId="60" applyFont="1" applyFill="1" applyBorder="1" applyAlignment="1">
      <alignment horizontal="justify" vertical="top" wrapText="1"/>
      <protection/>
    </xf>
    <xf numFmtId="2" fontId="26" fillId="0" borderId="21" xfId="0" applyNumberFormat="1" applyFont="1" applyFill="1" applyBorder="1" applyAlignment="1">
      <alignment horizontal="center" vertical="center"/>
    </xf>
    <xf numFmtId="0" fontId="26" fillId="0" borderId="21" xfId="0" applyFont="1" applyFill="1" applyBorder="1" applyAlignment="1">
      <alignment horizontal="center" vertical="center"/>
    </xf>
    <xf numFmtId="0" fontId="14" fillId="0" borderId="12" xfId="56" applyNumberFormat="1" applyFont="1" applyFill="1" applyBorder="1" applyAlignment="1">
      <alignment horizontal="center" vertical="center" wrapText="1"/>
      <protection/>
    </xf>
    <xf numFmtId="0" fontId="17" fillId="0" borderId="12" xfId="58" applyNumberFormat="1" applyFont="1" applyFill="1" applyBorder="1" applyAlignment="1">
      <alignment horizontal="center" vertical="center" wrapText="1"/>
      <protection/>
    </xf>
    <xf numFmtId="0" fontId="4" fillId="0" borderId="0" xfId="56" applyNumberFormat="1" applyFont="1" applyFill="1" applyBorder="1" applyAlignment="1">
      <alignment horizontal="right" vertical="top"/>
      <protection/>
    </xf>
    <xf numFmtId="0" fontId="10" fillId="0" borderId="0" xfId="56" applyNumberFormat="1" applyFont="1" applyFill="1" applyBorder="1" applyAlignment="1">
      <alignment horizontal="left" vertical="center" wrapText="1"/>
      <protection/>
    </xf>
    <xf numFmtId="0" fontId="13" fillId="0" borderId="22" xfId="56" applyNumberFormat="1" applyFont="1" applyFill="1" applyBorder="1" applyAlignment="1" applyProtection="1">
      <alignment horizontal="center" wrapText="1"/>
      <protection locked="0"/>
    </xf>
    <xf numFmtId="0" fontId="9" fillId="35" borderId="12" xfId="58"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6"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2171700</xdr:colOff>
      <xdr:row>1</xdr:row>
      <xdr:rowOff>0</xdr:rowOff>
    </xdr:to>
    <xdr:grpSp>
      <xdr:nvGrpSpPr>
        <xdr:cNvPr id="1" name="Group 1"/>
        <xdr:cNvGrpSpPr>
          <a:grpSpLocks/>
        </xdr:cNvGrpSpPr>
      </xdr:nvGrpSpPr>
      <xdr:grpSpPr>
        <a:xfrm>
          <a:off x="95250" y="95250"/>
          <a:ext cx="3028950" cy="228600"/>
          <a:chOff x="158" y="150"/>
          <a:chExt cx="5044" cy="360"/>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LSON\GePNIC\BoQ_V3_GePNIC_1.09.03\Ver3.1_Bo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ILSON\GePNIC\BoQ_V3_GePNIC_1.09.03\Ver3.1_BoQ\V3_BOQ_Mixed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BoQ2"/>
      <sheetName val="BoQ3"/>
      <sheetName val="Macros"/>
      <sheetName val="V3_BOQ_Mixed_Templa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indexed="56"/>
    <pageSetUpPr fitToPage="1"/>
  </sheetPr>
  <dimension ref="A1:II22"/>
  <sheetViews>
    <sheetView showGridLines="0" zoomScale="80" zoomScaleNormal="80" zoomScalePageLayoutView="0" workbookViewId="0" topLeftCell="A1">
      <selection activeCell="M19" sqref="M13:M19"/>
    </sheetView>
  </sheetViews>
  <sheetFormatPr defaultColWidth="9.140625" defaultRowHeight="15"/>
  <cols>
    <col min="1" max="1" width="14.28125" style="1" customWidth="1"/>
    <col min="2" max="2" width="65.00390625" style="1" customWidth="1"/>
    <col min="3" max="3" width="10.140625" style="1" hidden="1" customWidth="1"/>
    <col min="4" max="4" width="14.57421875" style="75" customWidth="1"/>
    <col min="5" max="5" width="11.28125" style="1" customWidth="1"/>
    <col min="6" max="6" width="14.421875" style="1" hidden="1" customWidth="1"/>
    <col min="7" max="12" width="9.140625" style="1" hidden="1" customWidth="1"/>
    <col min="13" max="13" width="19.00390625" style="1" customWidth="1"/>
    <col min="14" max="14" width="9.140625" style="2" hidden="1" customWidth="1"/>
    <col min="15" max="52" width="9.140625" style="1" hidden="1" customWidth="1"/>
    <col min="53" max="53" width="20.28125" style="1" customWidth="1"/>
    <col min="54" max="54" width="0" style="1" hidden="1" customWidth="1"/>
    <col min="55" max="55" width="43.57421875" style="1" customWidth="1"/>
    <col min="56" max="234" width="9.140625" style="1" customWidth="1"/>
    <col min="235" max="235" width="9.140625" style="3" customWidth="1"/>
    <col min="236" max="236" width="100.7109375" style="3" customWidth="1"/>
    <col min="237" max="237" width="17.7109375" style="3" customWidth="1"/>
    <col min="238" max="239" width="9.140625" style="3" customWidth="1"/>
    <col min="240" max="240" width="51.28125" style="4" customWidth="1"/>
    <col min="241" max="241" width="6.140625" style="4" customWidth="1"/>
    <col min="242" max="242" width="9.57421875" style="4" customWidth="1"/>
    <col min="243" max="243" width="6.8515625" style="4" customWidth="1"/>
    <col min="244" max="16384" width="9.140625" style="1" customWidth="1"/>
  </cols>
  <sheetData>
    <row r="1" spans="1:243" s="5" customFormat="1" ht="25.5" customHeight="1">
      <c r="A1" s="84" t="str">
        <f>B2&amp;" BoQ"</f>
        <v>Item Rate BoQ</v>
      </c>
      <c r="B1" s="84"/>
      <c r="C1" s="84"/>
      <c r="D1" s="84"/>
      <c r="E1" s="84"/>
      <c r="F1" s="84"/>
      <c r="G1" s="84"/>
      <c r="H1" s="84"/>
      <c r="I1" s="84"/>
      <c r="J1" s="84"/>
      <c r="K1" s="84"/>
      <c r="L1" s="84"/>
      <c r="O1" s="6"/>
      <c r="P1" s="6"/>
      <c r="Q1" s="7"/>
      <c r="IA1" s="8"/>
      <c r="IB1" s="8"/>
      <c r="IC1" s="8"/>
      <c r="ID1" s="8"/>
      <c r="IE1" s="8"/>
      <c r="IF1" s="7"/>
      <c r="IG1" s="7"/>
      <c r="IH1" s="7"/>
      <c r="II1" s="7"/>
    </row>
    <row r="2" spans="1:239" s="5" customFormat="1" ht="25.5" customHeight="1" hidden="1">
      <c r="A2" s="9" t="s">
        <v>0</v>
      </c>
      <c r="B2" s="9" t="s">
        <v>1</v>
      </c>
      <c r="C2" s="10" t="s">
        <v>2</v>
      </c>
      <c r="D2" s="71" t="s">
        <v>3</v>
      </c>
      <c r="E2" s="9" t="s">
        <v>4</v>
      </c>
      <c r="J2" s="11"/>
      <c r="K2" s="11"/>
      <c r="L2" s="11"/>
      <c r="O2" s="6"/>
      <c r="P2" s="6"/>
      <c r="Q2" s="7"/>
      <c r="IA2" s="8"/>
      <c r="IB2" s="8"/>
      <c r="IC2" s="8"/>
      <c r="ID2" s="8"/>
      <c r="IE2" s="8"/>
    </row>
    <row r="3" spans="1:243" s="5" customFormat="1" ht="30" customHeight="1" hidden="1">
      <c r="A3" s="5" t="s">
        <v>5</v>
      </c>
      <c r="C3" s="5" t="s">
        <v>6</v>
      </c>
      <c r="D3" s="72"/>
      <c r="IA3" s="8"/>
      <c r="IB3" s="8"/>
      <c r="IC3" s="8"/>
      <c r="ID3" s="8"/>
      <c r="IE3" s="8"/>
      <c r="IF3" s="7"/>
      <c r="IG3" s="7"/>
      <c r="IH3" s="7"/>
      <c r="II3" s="7"/>
    </row>
    <row r="4" spans="1:243" s="12" customFormat="1" ht="30.75" customHeight="1">
      <c r="A4" s="85" t="s">
        <v>43</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A4" s="13"/>
      <c r="IB4" s="13"/>
      <c r="IC4" s="13"/>
      <c r="ID4" s="13"/>
      <c r="IE4" s="13"/>
      <c r="IF4" s="14"/>
      <c r="IG4" s="14"/>
      <c r="IH4" s="14"/>
      <c r="II4" s="14"/>
    </row>
    <row r="5" spans="1:243" s="12" customFormat="1" ht="30.75" customHeight="1">
      <c r="A5" s="85" t="s">
        <v>56</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A5" s="13"/>
      <c r="IB5" s="13"/>
      <c r="IC5" s="13"/>
      <c r="ID5" s="13"/>
      <c r="IE5" s="13"/>
      <c r="IF5" s="14"/>
      <c r="IG5" s="14"/>
      <c r="IH5" s="14"/>
      <c r="II5" s="14"/>
    </row>
    <row r="6" spans="1:243" s="12" customFormat="1" ht="30.75" customHeight="1">
      <c r="A6" s="85" t="s">
        <v>44</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A6" s="13"/>
      <c r="IB6" s="13"/>
      <c r="IC6" s="13"/>
      <c r="ID6" s="13"/>
      <c r="IE6" s="13"/>
      <c r="IF6" s="14"/>
      <c r="IG6" s="14"/>
      <c r="IH6" s="14"/>
      <c r="II6" s="14"/>
    </row>
    <row r="7" spans="1:243" s="12" customFormat="1" ht="29.25" customHeight="1" hidden="1">
      <c r="A7" s="86" t="s">
        <v>7</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A7" s="13"/>
      <c r="IB7" s="13"/>
      <c r="IC7" s="13"/>
      <c r="ID7" s="13"/>
      <c r="IE7" s="13"/>
      <c r="IF7" s="14"/>
      <c r="IG7" s="14"/>
      <c r="IH7" s="14"/>
      <c r="II7" s="14"/>
    </row>
    <row r="8" spans="1:243" s="16" customFormat="1" ht="76.5" customHeight="1">
      <c r="A8" s="15" t="s">
        <v>40</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A8" s="17"/>
      <c r="IB8" s="17"/>
      <c r="IC8" s="17"/>
      <c r="ID8" s="17"/>
      <c r="IE8" s="17"/>
      <c r="IF8" s="18"/>
      <c r="IG8" s="18"/>
      <c r="IH8" s="18"/>
      <c r="II8" s="18"/>
    </row>
    <row r="9" spans="1:243" s="19" customFormat="1" ht="61.5" customHeight="1">
      <c r="A9" s="82" t="s">
        <v>8</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A9" s="20"/>
      <c r="IB9" s="20"/>
      <c r="IC9" s="20"/>
      <c r="ID9" s="20"/>
      <c r="IE9" s="20"/>
      <c r="IF9" s="21"/>
      <c r="IG9" s="21"/>
      <c r="IH9" s="21"/>
      <c r="II9" s="21"/>
    </row>
    <row r="10" spans="1:243" s="23" customFormat="1" ht="18.75" customHeight="1">
      <c r="A10" s="22" t="s">
        <v>9</v>
      </c>
      <c r="B10" s="22" t="s">
        <v>10</v>
      </c>
      <c r="C10" s="22" t="s">
        <v>10</v>
      </c>
      <c r="D10" s="39" t="s">
        <v>9</v>
      </c>
      <c r="E10" s="22" t="s">
        <v>10</v>
      </c>
      <c r="F10" s="22" t="s">
        <v>11</v>
      </c>
      <c r="G10" s="22" t="s">
        <v>11</v>
      </c>
      <c r="H10" s="22" t="s">
        <v>12</v>
      </c>
      <c r="I10" s="22" t="s">
        <v>10</v>
      </c>
      <c r="J10" s="22" t="s">
        <v>9</v>
      </c>
      <c r="K10" s="22" t="s">
        <v>13</v>
      </c>
      <c r="L10" s="22" t="s">
        <v>10</v>
      </c>
      <c r="M10" s="22" t="s">
        <v>9</v>
      </c>
      <c r="N10" s="22" t="s">
        <v>11</v>
      </c>
      <c r="O10" s="22" t="s">
        <v>11</v>
      </c>
      <c r="P10" s="22" t="s">
        <v>11</v>
      </c>
      <c r="Q10" s="22" t="s">
        <v>11</v>
      </c>
      <c r="R10" s="22" t="s">
        <v>12</v>
      </c>
      <c r="S10" s="22" t="s">
        <v>12</v>
      </c>
      <c r="T10" s="22" t="s">
        <v>11</v>
      </c>
      <c r="U10" s="22" t="s">
        <v>11</v>
      </c>
      <c r="V10" s="22" t="s">
        <v>11</v>
      </c>
      <c r="W10" s="22" t="s">
        <v>11</v>
      </c>
      <c r="X10" s="22" t="s">
        <v>12</v>
      </c>
      <c r="Y10" s="22" t="s">
        <v>12</v>
      </c>
      <c r="Z10" s="22" t="s">
        <v>11</v>
      </c>
      <c r="AA10" s="22" t="s">
        <v>11</v>
      </c>
      <c r="AB10" s="22" t="s">
        <v>11</v>
      </c>
      <c r="AC10" s="22" t="s">
        <v>11</v>
      </c>
      <c r="AD10" s="22" t="s">
        <v>12</v>
      </c>
      <c r="AE10" s="22" t="s">
        <v>12</v>
      </c>
      <c r="AF10" s="22" t="s">
        <v>11</v>
      </c>
      <c r="AG10" s="22" t="s">
        <v>11</v>
      </c>
      <c r="AH10" s="22" t="s">
        <v>11</v>
      </c>
      <c r="AI10" s="22" t="s">
        <v>11</v>
      </c>
      <c r="AJ10" s="22" t="s">
        <v>12</v>
      </c>
      <c r="AK10" s="22" t="s">
        <v>12</v>
      </c>
      <c r="AL10" s="22" t="s">
        <v>11</v>
      </c>
      <c r="AM10" s="22" t="s">
        <v>11</v>
      </c>
      <c r="AN10" s="22" t="s">
        <v>11</v>
      </c>
      <c r="AO10" s="22" t="s">
        <v>11</v>
      </c>
      <c r="AP10" s="22" t="s">
        <v>12</v>
      </c>
      <c r="AQ10" s="22" t="s">
        <v>12</v>
      </c>
      <c r="AR10" s="22" t="s">
        <v>11</v>
      </c>
      <c r="AS10" s="22" t="s">
        <v>11</v>
      </c>
      <c r="AT10" s="22" t="s">
        <v>9</v>
      </c>
      <c r="AU10" s="22" t="s">
        <v>9</v>
      </c>
      <c r="AV10" s="22" t="s">
        <v>12</v>
      </c>
      <c r="AW10" s="22" t="s">
        <v>12</v>
      </c>
      <c r="AX10" s="22" t="s">
        <v>9</v>
      </c>
      <c r="AY10" s="22" t="s">
        <v>9</v>
      </c>
      <c r="AZ10" s="22" t="s">
        <v>14</v>
      </c>
      <c r="BA10" s="22" t="s">
        <v>9</v>
      </c>
      <c r="BB10" s="22" t="s">
        <v>9</v>
      </c>
      <c r="BC10" s="22" t="s">
        <v>10</v>
      </c>
      <c r="IA10" s="24"/>
      <c r="IB10" s="24"/>
      <c r="IC10" s="24"/>
      <c r="ID10" s="24"/>
      <c r="IE10" s="24"/>
      <c r="IF10" s="25"/>
      <c r="IG10" s="25"/>
      <c r="IH10" s="25"/>
      <c r="II10" s="25"/>
    </row>
    <row r="11" spans="1:243" s="23" customFormat="1" ht="66" customHeight="1">
      <c r="A11" s="22" t="s">
        <v>15</v>
      </c>
      <c r="B11" s="22" t="s">
        <v>16</v>
      </c>
      <c r="C11" s="22" t="s">
        <v>17</v>
      </c>
      <c r="D11" s="39" t="s">
        <v>18</v>
      </c>
      <c r="E11" s="22" t="s">
        <v>19</v>
      </c>
      <c r="F11" s="22" t="s">
        <v>41</v>
      </c>
      <c r="G11" s="22"/>
      <c r="H11" s="22"/>
      <c r="I11" s="22" t="s">
        <v>20</v>
      </c>
      <c r="J11" s="22" t="s">
        <v>21</v>
      </c>
      <c r="K11" s="22" t="s">
        <v>22</v>
      </c>
      <c r="L11" s="22" t="s">
        <v>23</v>
      </c>
      <c r="M11" s="64" t="s">
        <v>45</v>
      </c>
      <c r="N11" s="22" t="s">
        <v>24</v>
      </c>
      <c r="O11" s="22" t="s">
        <v>25</v>
      </c>
      <c r="P11" s="22" t="s">
        <v>26</v>
      </c>
      <c r="Q11" s="22" t="s">
        <v>27</v>
      </c>
      <c r="R11" s="22"/>
      <c r="S11" s="22"/>
      <c r="T11" s="22" t="s">
        <v>28</v>
      </c>
      <c r="U11" s="22" t="s">
        <v>29</v>
      </c>
      <c r="V11" s="22" t="s">
        <v>30</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63" t="s">
        <v>42</v>
      </c>
      <c r="BB11" s="26" t="s">
        <v>31</v>
      </c>
      <c r="BC11" s="26" t="s">
        <v>32</v>
      </c>
      <c r="IA11" s="24"/>
      <c r="IB11" s="24"/>
      <c r="IC11" s="24"/>
      <c r="ID11" s="24"/>
      <c r="IE11" s="24"/>
      <c r="IF11" s="25"/>
      <c r="IG11" s="25"/>
      <c r="IH11" s="25"/>
      <c r="II11" s="25"/>
    </row>
    <row r="12" spans="1:243" s="23" customFormat="1" ht="15" hidden="1">
      <c r="A12" s="27">
        <v>1</v>
      </c>
      <c r="B12" s="27">
        <v>2</v>
      </c>
      <c r="C12" s="27">
        <v>3</v>
      </c>
      <c r="D12" s="27">
        <v>4</v>
      </c>
      <c r="E12" s="27">
        <v>5</v>
      </c>
      <c r="F12" s="27">
        <v>6</v>
      </c>
      <c r="G12" s="27">
        <v>7</v>
      </c>
      <c r="H12" s="27">
        <v>8</v>
      </c>
      <c r="I12" s="27">
        <v>9</v>
      </c>
      <c r="J12" s="27">
        <v>10</v>
      </c>
      <c r="K12" s="27">
        <v>11</v>
      </c>
      <c r="L12" s="27">
        <v>12</v>
      </c>
      <c r="M12" s="27">
        <v>7</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8</v>
      </c>
      <c r="BB12" s="27">
        <v>9</v>
      </c>
      <c r="BC12" s="27">
        <v>10</v>
      </c>
      <c r="IA12" s="24"/>
      <c r="IB12" s="24"/>
      <c r="IC12" s="24"/>
      <c r="ID12" s="24"/>
      <c r="IE12" s="24"/>
      <c r="IF12" s="25"/>
      <c r="IG12" s="25"/>
      <c r="IH12" s="25"/>
      <c r="II12" s="25"/>
    </row>
    <row r="13" spans="1:243" s="33" customFormat="1" ht="66.75" customHeight="1">
      <c r="A13" s="66">
        <v>1</v>
      </c>
      <c r="B13" s="79" t="s">
        <v>47</v>
      </c>
      <c r="C13" s="76"/>
      <c r="D13" s="80">
        <v>14922</v>
      </c>
      <c r="E13" s="81" t="s">
        <v>54</v>
      </c>
      <c r="F13" s="28">
        <v>9.05</v>
      </c>
      <c r="G13" s="36"/>
      <c r="H13" s="36"/>
      <c r="I13" s="29" t="s">
        <v>33</v>
      </c>
      <c r="J13" s="30">
        <f aca="true" t="shared" si="0" ref="J13:J19">IF(I13="Less(-)",-1,1)</f>
        <v>1</v>
      </c>
      <c r="K13" s="31" t="s">
        <v>34</v>
      </c>
      <c r="L13" s="31" t="s">
        <v>4</v>
      </c>
      <c r="M13" s="78"/>
      <c r="N13" s="37"/>
      <c r="O13" s="37"/>
      <c r="P13" s="38"/>
      <c r="Q13" s="37"/>
      <c r="R13" s="37"/>
      <c r="S13" s="39"/>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67">
        <f aca="true" t="shared" si="1" ref="BA13:BA19">total_amount_ba($B$2,$D$2,D13,F13,J13,K13,M13)</f>
        <v>0</v>
      </c>
      <c r="BB13" s="67">
        <f aca="true" t="shared" si="2" ref="BB13:BB19">BA13+SUM(N13:AZ13)</f>
        <v>0</v>
      </c>
      <c r="BC13" s="65" t="str">
        <f aca="true" t="shared" si="3" ref="BC13:BC19">SpellNumber(L13,BB13)</f>
        <v>INR Zero Only</v>
      </c>
      <c r="IA13" s="34">
        <v>1</v>
      </c>
      <c r="IB13" s="62" t="s">
        <v>47</v>
      </c>
      <c r="IC13" s="34"/>
      <c r="ID13" s="34">
        <v>14922</v>
      </c>
      <c r="IE13" s="34" t="s">
        <v>54</v>
      </c>
      <c r="IF13" s="35"/>
      <c r="IG13" s="35"/>
      <c r="IH13" s="35"/>
      <c r="II13" s="35"/>
    </row>
    <row r="14" spans="1:243" s="33" customFormat="1" ht="150">
      <c r="A14" s="77">
        <v>2</v>
      </c>
      <c r="B14" s="79" t="s">
        <v>48</v>
      </c>
      <c r="C14" s="76"/>
      <c r="D14" s="80">
        <v>597</v>
      </c>
      <c r="E14" s="81" t="s">
        <v>55</v>
      </c>
      <c r="F14" s="28">
        <v>10162.4</v>
      </c>
      <c r="G14" s="36"/>
      <c r="H14" s="36"/>
      <c r="I14" s="29" t="s">
        <v>33</v>
      </c>
      <c r="J14" s="30">
        <f t="shared" si="0"/>
        <v>1</v>
      </c>
      <c r="K14" s="31" t="s">
        <v>34</v>
      </c>
      <c r="L14" s="31" t="s">
        <v>4</v>
      </c>
      <c r="M14" s="78"/>
      <c r="N14" s="37"/>
      <c r="O14" s="37"/>
      <c r="P14" s="38"/>
      <c r="Q14" s="37"/>
      <c r="R14" s="37"/>
      <c r="S14" s="39"/>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67">
        <f t="shared" si="1"/>
        <v>0</v>
      </c>
      <c r="BB14" s="67">
        <f t="shared" si="2"/>
        <v>0</v>
      </c>
      <c r="BC14" s="65" t="str">
        <f t="shared" si="3"/>
        <v>INR Zero Only</v>
      </c>
      <c r="IA14" s="34">
        <v>2</v>
      </c>
      <c r="IB14" s="62" t="s">
        <v>48</v>
      </c>
      <c r="IC14" s="34"/>
      <c r="ID14" s="34">
        <v>597</v>
      </c>
      <c r="IE14" s="34" t="s">
        <v>55</v>
      </c>
      <c r="IF14" s="35"/>
      <c r="IG14" s="35"/>
      <c r="IH14" s="35"/>
      <c r="II14" s="35"/>
    </row>
    <row r="15" spans="1:243" s="33" customFormat="1" ht="183" customHeight="1">
      <c r="A15" s="66">
        <v>3</v>
      </c>
      <c r="B15" s="79" t="s">
        <v>49</v>
      </c>
      <c r="C15" s="76"/>
      <c r="D15" s="80">
        <v>275</v>
      </c>
      <c r="E15" s="81" t="s">
        <v>54</v>
      </c>
      <c r="F15" s="28">
        <v>1364.75</v>
      </c>
      <c r="G15" s="36"/>
      <c r="H15" s="36"/>
      <c r="I15" s="29" t="s">
        <v>33</v>
      </c>
      <c r="J15" s="30">
        <f t="shared" si="0"/>
        <v>1</v>
      </c>
      <c r="K15" s="31" t="s">
        <v>34</v>
      </c>
      <c r="L15" s="31" t="s">
        <v>4</v>
      </c>
      <c r="M15" s="78"/>
      <c r="N15" s="37"/>
      <c r="O15" s="37"/>
      <c r="P15" s="38"/>
      <c r="Q15" s="37"/>
      <c r="R15" s="37"/>
      <c r="S15" s="39"/>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67">
        <f t="shared" si="1"/>
        <v>0</v>
      </c>
      <c r="BB15" s="67">
        <f t="shared" si="2"/>
        <v>0</v>
      </c>
      <c r="BC15" s="65" t="str">
        <f t="shared" si="3"/>
        <v>INR Zero Only</v>
      </c>
      <c r="IA15" s="34">
        <v>3</v>
      </c>
      <c r="IB15" s="62" t="s">
        <v>49</v>
      </c>
      <c r="IC15" s="34"/>
      <c r="ID15" s="34">
        <v>275</v>
      </c>
      <c r="IE15" s="34" t="s">
        <v>54</v>
      </c>
      <c r="IF15" s="35"/>
      <c r="IG15" s="35"/>
      <c r="IH15" s="35"/>
      <c r="II15" s="35"/>
    </row>
    <row r="16" spans="1:243" s="33" customFormat="1" ht="56.25" customHeight="1">
      <c r="A16" s="77">
        <v>4</v>
      </c>
      <c r="B16" s="79" t="s">
        <v>50</v>
      </c>
      <c r="C16" s="76"/>
      <c r="D16" s="80">
        <v>14922</v>
      </c>
      <c r="E16" s="81" t="s">
        <v>54</v>
      </c>
      <c r="F16" s="28">
        <v>69.25</v>
      </c>
      <c r="G16" s="36"/>
      <c r="H16" s="36"/>
      <c r="I16" s="29" t="s">
        <v>33</v>
      </c>
      <c r="J16" s="30">
        <f t="shared" si="0"/>
        <v>1</v>
      </c>
      <c r="K16" s="31" t="s">
        <v>34</v>
      </c>
      <c r="L16" s="31" t="s">
        <v>4</v>
      </c>
      <c r="M16" s="78"/>
      <c r="N16" s="37"/>
      <c r="O16" s="37"/>
      <c r="P16" s="38"/>
      <c r="Q16" s="37"/>
      <c r="R16" s="37"/>
      <c r="S16" s="39"/>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67">
        <f t="shared" si="1"/>
        <v>0</v>
      </c>
      <c r="BB16" s="67">
        <f t="shared" si="2"/>
        <v>0</v>
      </c>
      <c r="BC16" s="65" t="str">
        <f t="shared" si="3"/>
        <v>INR Zero Only</v>
      </c>
      <c r="IA16" s="34">
        <v>4</v>
      </c>
      <c r="IB16" s="62" t="s">
        <v>50</v>
      </c>
      <c r="IC16" s="34"/>
      <c r="ID16" s="34">
        <v>14922</v>
      </c>
      <c r="IE16" s="34" t="s">
        <v>54</v>
      </c>
      <c r="IF16" s="35"/>
      <c r="IG16" s="35"/>
      <c r="IH16" s="35"/>
      <c r="II16" s="35"/>
    </row>
    <row r="17" spans="1:243" s="33" customFormat="1" ht="162" customHeight="1">
      <c r="A17" s="66">
        <v>5</v>
      </c>
      <c r="B17" s="79" t="s">
        <v>51</v>
      </c>
      <c r="C17" s="76"/>
      <c r="D17" s="80">
        <v>200</v>
      </c>
      <c r="E17" s="81" t="s">
        <v>46</v>
      </c>
      <c r="F17" s="28">
        <v>695</v>
      </c>
      <c r="G17" s="36"/>
      <c r="H17" s="36"/>
      <c r="I17" s="29" t="s">
        <v>33</v>
      </c>
      <c r="J17" s="30">
        <f t="shared" si="0"/>
        <v>1</v>
      </c>
      <c r="K17" s="31" t="s">
        <v>34</v>
      </c>
      <c r="L17" s="31" t="s">
        <v>4</v>
      </c>
      <c r="M17" s="78"/>
      <c r="N17" s="37"/>
      <c r="O17" s="37"/>
      <c r="P17" s="38"/>
      <c r="Q17" s="37"/>
      <c r="R17" s="37"/>
      <c r="S17" s="39"/>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67">
        <f t="shared" si="1"/>
        <v>0</v>
      </c>
      <c r="BB17" s="67">
        <f t="shared" si="2"/>
        <v>0</v>
      </c>
      <c r="BC17" s="65" t="str">
        <f t="shared" si="3"/>
        <v>INR Zero Only</v>
      </c>
      <c r="IA17" s="34">
        <v>5</v>
      </c>
      <c r="IB17" s="62" t="s">
        <v>51</v>
      </c>
      <c r="IC17" s="34"/>
      <c r="ID17" s="34">
        <v>200</v>
      </c>
      <c r="IE17" s="34" t="s">
        <v>46</v>
      </c>
      <c r="IF17" s="35"/>
      <c r="IG17" s="35"/>
      <c r="IH17" s="35"/>
      <c r="II17" s="35"/>
    </row>
    <row r="18" spans="1:243" s="33" customFormat="1" ht="112.5" customHeight="1">
      <c r="A18" s="77">
        <v>6</v>
      </c>
      <c r="B18" s="79" t="s">
        <v>52</v>
      </c>
      <c r="C18" s="76"/>
      <c r="D18" s="80">
        <v>100</v>
      </c>
      <c r="E18" s="81" t="s">
        <v>54</v>
      </c>
      <c r="F18" s="28">
        <v>1105.25</v>
      </c>
      <c r="G18" s="36"/>
      <c r="H18" s="36"/>
      <c r="I18" s="29" t="s">
        <v>33</v>
      </c>
      <c r="J18" s="30">
        <f t="shared" si="0"/>
        <v>1</v>
      </c>
      <c r="K18" s="31" t="s">
        <v>34</v>
      </c>
      <c r="L18" s="31" t="s">
        <v>4</v>
      </c>
      <c r="M18" s="78"/>
      <c r="N18" s="37"/>
      <c r="O18" s="37"/>
      <c r="P18" s="38"/>
      <c r="Q18" s="37"/>
      <c r="R18" s="37"/>
      <c r="S18" s="39"/>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67">
        <f t="shared" si="1"/>
        <v>0</v>
      </c>
      <c r="BB18" s="67">
        <f t="shared" si="2"/>
        <v>0</v>
      </c>
      <c r="BC18" s="65" t="str">
        <f t="shared" si="3"/>
        <v>INR Zero Only</v>
      </c>
      <c r="IA18" s="34">
        <v>6</v>
      </c>
      <c r="IB18" s="62" t="s">
        <v>52</v>
      </c>
      <c r="IC18" s="34"/>
      <c r="ID18" s="34">
        <v>100</v>
      </c>
      <c r="IE18" s="34" t="s">
        <v>54</v>
      </c>
      <c r="IF18" s="35"/>
      <c r="IG18" s="35"/>
      <c r="IH18" s="35"/>
      <c r="II18" s="35"/>
    </row>
    <row r="19" spans="1:243" s="33" customFormat="1" ht="53.25" customHeight="1">
      <c r="A19" s="66">
        <v>7</v>
      </c>
      <c r="B19" s="79" t="s">
        <v>53</v>
      </c>
      <c r="C19" s="76"/>
      <c r="D19" s="80">
        <v>1300</v>
      </c>
      <c r="E19" s="81" t="s">
        <v>54</v>
      </c>
      <c r="F19" s="28">
        <v>107.7</v>
      </c>
      <c r="G19" s="36"/>
      <c r="H19" s="36"/>
      <c r="I19" s="29" t="s">
        <v>33</v>
      </c>
      <c r="J19" s="30">
        <f t="shared" si="0"/>
        <v>1</v>
      </c>
      <c r="K19" s="31" t="s">
        <v>34</v>
      </c>
      <c r="L19" s="31" t="s">
        <v>4</v>
      </c>
      <c r="M19" s="78"/>
      <c r="N19" s="37"/>
      <c r="O19" s="37"/>
      <c r="P19" s="38"/>
      <c r="Q19" s="37"/>
      <c r="R19" s="37"/>
      <c r="S19" s="39"/>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67">
        <f t="shared" si="1"/>
        <v>0</v>
      </c>
      <c r="BB19" s="67">
        <f t="shared" si="2"/>
        <v>0</v>
      </c>
      <c r="BC19" s="65" t="str">
        <f t="shared" si="3"/>
        <v>INR Zero Only</v>
      </c>
      <c r="IA19" s="34">
        <v>7</v>
      </c>
      <c r="IB19" s="62" t="s">
        <v>53</v>
      </c>
      <c r="IC19" s="34"/>
      <c r="ID19" s="34">
        <v>1300</v>
      </c>
      <c r="IE19" s="34" t="s">
        <v>54</v>
      </c>
      <c r="IF19" s="35"/>
      <c r="IG19" s="35"/>
      <c r="IH19" s="35"/>
      <c r="II19" s="35"/>
    </row>
    <row r="20" spans="1:243" s="33" customFormat="1" ht="33" customHeight="1">
      <c r="A20" s="70" t="s">
        <v>35</v>
      </c>
      <c r="B20" s="69"/>
      <c r="C20" s="42"/>
      <c r="D20" s="73"/>
      <c r="E20" s="43"/>
      <c r="F20" s="43"/>
      <c r="G20" s="43"/>
      <c r="H20" s="44"/>
      <c r="I20" s="44"/>
      <c r="J20" s="44"/>
      <c r="K20" s="44"/>
      <c r="L20" s="45"/>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68">
        <f>SUM(BA13:BA19)</f>
        <v>0</v>
      </c>
      <c r="BB20" s="68">
        <f>SUM(BB13:BB19)</f>
        <v>0</v>
      </c>
      <c r="BC20" s="65" t="str">
        <f>SpellNumber($E$2,BA20)</f>
        <v>INR Zero Only</v>
      </c>
      <c r="IA20" s="34"/>
      <c r="IB20" s="34"/>
      <c r="IC20" s="34"/>
      <c r="ID20" s="34"/>
      <c r="IE20" s="34"/>
      <c r="IF20" s="35"/>
      <c r="IG20" s="35"/>
      <c r="IH20" s="35"/>
      <c r="II20" s="35"/>
    </row>
    <row r="21" spans="1:243" s="55" customFormat="1" ht="39" customHeight="1" hidden="1">
      <c r="A21" s="47" t="s">
        <v>36</v>
      </c>
      <c r="B21" s="48"/>
      <c r="C21" s="49"/>
      <c r="D21" s="74"/>
      <c r="E21" s="60" t="s">
        <v>37</v>
      </c>
      <c r="F21" s="61"/>
      <c r="G21" s="50"/>
      <c r="H21" s="51"/>
      <c r="I21" s="51"/>
      <c r="J21" s="51"/>
      <c r="K21" s="52"/>
      <c r="L21" s="53"/>
      <c r="M21" s="54"/>
      <c r="O21" s="33"/>
      <c r="P21" s="33"/>
      <c r="Q21" s="33"/>
      <c r="R21" s="33"/>
      <c r="S21" s="33"/>
      <c r="BA21" s="56">
        <f>IF(ISBLANK(F21),0,IF(E21="Excess (+)",ROUND(BA20+(BA20*F21),2),IF(E21="Less (-)",ROUND(BA20+(BA20*F21*(-1)),2),0)))</f>
        <v>0</v>
      </c>
      <c r="BB21" s="57">
        <f>ROUND(BA21,0)</f>
        <v>0</v>
      </c>
      <c r="BC21" s="32" t="str">
        <f>SpellNumber(L21,BB21)</f>
        <v> Zero Only</v>
      </c>
      <c r="IA21" s="58"/>
      <c r="IB21" s="58"/>
      <c r="IC21" s="58"/>
      <c r="ID21" s="58"/>
      <c r="IE21" s="58"/>
      <c r="IF21" s="59"/>
      <c r="IG21" s="59"/>
      <c r="IH21" s="59"/>
      <c r="II21" s="59"/>
    </row>
    <row r="22" spans="1:243" s="55" customFormat="1" ht="51" customHeight="1">
      <c r="A22" s="70" t="s">
        <v>38</v>
      </c>
      <c r="B22" s="41"/>
      <c r="C22" s="83" t="str">
        <f>SpellNumber($E$2,BA20)</f>
        <v>INR Zero Only</v>
      </c>
      <c r="D22" s="83"/>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c r="AL22" s="83"/>
      <c r="AM22" s="83"/>
      <c r="AN22" s="83"/>
      <c r="AO22" s="83"/>
      <c r="AP22" s="83"/>
      <c r="AQ22" s="83"/>
      <c r="AR22" s="83"/>
      <c r="AS22" s="83"/>
      <c r="AT22" s="83"/>
      <c r="AU22" s="83"/>
      <c r="AV22" s="83"/>
      <c r="AW22" s="83"/>
      <c r="AX22" s="83"/>
      <c r="AY22" s="83"/>
      <c r="AZ22" s="83"/>
      <c r="BA22" s="83"/>
      <c r="BB22" s="83"/>
      <c r="BC22" s="83"/>
      <c r="IA22" s="58"/>
      <c r="IB22" s="58"/>
      <c r="IC22" s="58"/>
      <c r="ID22" s="58"/>
      <c r="IE22" s="58"/>
      <c r="IF22" s="59"/>
      <c r="IG22" s="59"/>
      <c r="IH22" s="59"/>
      <c r="II22" s="59"/>
    </row>
  </sheetData>
  <sheetProtection password="F5B2" sheet="1"/>
  <mergeCells count="8">
    <mergeCell ref="A9:BC9"/>
    <mergeCell ref="C22:BC22"/>
    <mergeCell ref="A1:L1"/>
    <mergeCell ref="A4:BC4"/>
    <mergeCell ref="A5:BC5"/>
    <mergeCell ref="A6:BC6"/>
    <mergeCell ref="A7:BC7"/>
    <mergeCell ref="B8:BC8"/>
  </mergeCells>
  <dataValidations count="18">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B2">
      <formula1>"Item Rate,Percentage,Item Wise"</formula1>
      <formula2>0</formula2>
    </dataValidation>
    <dataValidation type="list" showInputMessage="1" showErrorMessage="1" promptTitle="Option C1 or D1" prompt="Please select the Option C1 or Option D1" errorTitle="Please enter valid values only" error="Please select the Option C1 or Option D1" sqref="D21">
      <formula1>"Select,Option C1,Option D1"</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1">
      <formula1>0</formula1>
      <formula2>99.9</formula2>
    </dataValidation>
    <dataValidation type="decimal" allowBlank="1" showErrorMessage="1" errorTitle="Invalid Entry" error="Only Numeric Values are allowed. " sqref="A13 A19 A15 A17">
      <formula1>0</formula1>
      <formula2>999999999999999</formula2>
    </dataValidation>
    <dataValidation type="list" allowBlank="1" showInputMessage="1" showErrorMessage="1" sqref="L14 L15 L16 L17 L13 L19 L18">
      <formula1>"INR"</formula1>
    </dataValidation>
    <dataValidation type="list" allowBlank="1" showErrorMessage="1" sqref="K13:K19">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3:M19">
      <formula1>0</formula1>
      <formula2>999999999999999</formula2>
    </dataValidation>
    <dataValidation allowBlank="1" showInputMessage="1" showErrorMessage="1" promptTitle="Units" prompt="Please enter Units in text" sqref="E13:E19"/>
    <dataValidation type="decimal" allowBlank="1" showInputMessage="1" showErrorMessage="1" promptTitle="Rate Entry" prompt="Please enter the Basic Price in Rupees for this item. " errorTitle="Invaid Entry" error="Only Numeric Values are allowed. " sqref="G13:H19">
      <formula1>0</formula1>
      <formula2>999999999999999</formula2>
    </dataValidation>
    <dataValidation allowBlank="1" showInputMessage="1" showErrorMessage="1" promptTitle="Itemcode/Make" prompt="Please enter text" sqref="C13:C19">
      <formula1>0</formula1>
      <formula2>0</formula2>
    </dataValidation>
    <dataValidation type="decimal" allowBlank="1" showInputMessage="1" showErrorMessage="1" promptTitle="Quantity" prompt="Please enter the Quantity for this item. " errorTitle="Invalid Entry" error="Only Numeric Values are allowed. " sqref="F13:F19 D13:D1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9">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9">
      <formula1>0</formula1>
      <formula2>999999999999999</formula2>
    </dataValidation>
    <dataValidation type="list" showErrorMessage="1" sqref="I13:I19">
      <formula1>"Excess(+),Less(-)"</formula1>
      <formula2>0</formula2>
    </dataValidation>
    <dataValidation allowBlank="1" showInputMessage="1" showErrorMessage="1" promptTitle="Addition / Deduction" prompt="Please Choose the correct One" sqref="J13:J19">
      <formula1>0</formula1>
      <formula2>0</formula2>
    </dataValidation>
  </dataValidations>
  <printOptions/>
  <pageMargins left="0.55" right="0.3298611111111111" top="0.6097222222222223" bottom="0.5097222222222222" header="0.5118055555555555" footer="0.5118055555555555"/>
  <pageSetup fitToHeight="1" fitToWidth="1" horizontalDpi="600" verticalDpi="600" orientation="portrait" paperSize="9" scale="5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8" t="s">
        <v>39</v>
      </c>
      <c r="F6" s="88"/>
      <c r="G6" s="88"/>
      <c r="H6" s="88"/>
      <c r="I6" s="88"/>
      <c r="J6" s="88"/>
      <c r="K6" s="88"/>
    </row>
    <row r="7" spans="5:11" ht="15">
      <c r="E7" s="89"/>
      <c r="F7" s="89"/>
      <c r="G7" s="89"/>
      <c r="H7" s="89"/>
      <c r="I7" s="89"/>
      <c r="J7" s="89"/>
      <c r="K7" s="89"/>
    </row>
    <row r="8" spans="5:11" ht="15">
      <c r="E8" s="89"/>
      <c r="F8" s="89"/>
      <c r="G8" s="89"/>
      <c r="H8" s="89"/>
      <c r="I8" s="89"/>
      <c r="J8" s="89"/>
      <c r="K8" s="89"/>
    </row>
    <row r="9" spans="5:11" ht="15">
      <c r="E9" s="89"/>
      <c r="F9" s="89"/>
      <c r="G9" s="89"/>
      <c r="H9" s="89"/>
      <c r="I9" s="89"/>
      <c r="J9" s="89"/>
      <c r="K9" s="89"/>
    </row>
    <row r="10" spans="5:11" ht="15">
      <c r="E10" s="89"/>
      <c r="F10" s="89"/>
      <c r="G10" s="89"/>
      <c r="H10" s="89"/>
      <c r="I10" s="89"/>
      <c r="J10" s="89"/>
      <c r="K10" s="89"/>
    </row>
    <row r="11" spans="5:11" ht="15">
      <c r="E11" s="89"/>
      <c r="F11" s="89"/>
      <c r="G11" s="89"/>
      <c r="H11" s="89"/>
      <c r="I11" s="89"/>
      <c r="J11" s="89"/>
      <c r="K11" s="89"/>
    </row>
    <row r="12" spans="5:11" ht="15">
      <c r="E12" s="89"/>
      <c r="F12" s="89"/>
      <c r="G12" s="89"/>
      <c r="H12" s="89"/>
      <c r="I12" s="89"/>
      <c r="J12" s="89"/>
      <c r="K12" s="89"/>
    </row>
    <row r="13" spans="5:11" ht="15">
      <c r="E13" s="89"/>
      <c r="F13" s="89"/>
      <c r="G13" s="89"/>
      <c r="H13" s="89"/>
      <c r="I13" s="89"/>
      <c r="J13" s="89"/>
      <c r="K13" s="89"/>
    </row>
    <row r="14" spans="5:11" ht="1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cp:lastPrinted>2021-01-20T11:24:14Z</cp:lastPrinted>
  <dcterms:created xsi:type="dcterms:W3CDTF">2009-01-30T06:42:42Z</dcterms:created>
  <dcterms:modified xsi:type="dcterms:W3CDTF">2021-03-23T10:50:15Z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