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<sst xmlns="http://schemas.openxmlformats.org/spreadsheetml/2006/main" count="144" uniqueCount="58">
  <si>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</si>
  <si>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</si>
  <si>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</si>
  <si>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</si>
  <si>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</si>
  <si>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</si>
  <si>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</si>
  <si>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</si>
  <si>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</si>
  <si>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</si>
  <si>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</si>
  <si>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</si>
  <si>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</si>
  <si>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</si>
  <si>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</si>
  <si>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</si>
  <si>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</si>
  <si>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</si>
  <si>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</si>
  <si>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</si>
  <si>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</si>
  <si>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</si>
  <si>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</si>
  <si>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</si>
  <si>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</si>
  <si>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</si>
  <si>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</si>
  <si>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</si>
  <si>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</si>
  <si>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</si>
  <si>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</si>
  <si>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</si>
  <si>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</si>
  <si>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</si>
  <si>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</si>
  <si>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</si>
  <si>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</si>
  <si>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</si>
  <si>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</si>
  <si>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</si>
  <si>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</si>
  <si>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</si>
  <si>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</si>
  <si>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</si>
  <si>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</si>
  <si>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</si>
  <si>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Name of Work: Providing protective fencing front side of shopping Centre at IISERTVM campus, Thiruvananthapuram</t>
  </si>
  <si>
    <t>Demolishing stone rubble masonry manually/ by mechanical means including stacking of serviceable material and disposal of unserviceable material within 50 metres lead as per direction of Engineer-in-charge :</t>
  </si>
  <si>
    <t>Providing and laying in position cement concrete of specified gradeexcluding the cost of centering and shuttering - All work up to plinthlevel :</t>
  </si>
  <si>
    <t>1:3:6 (1 Cement : 3 coarse sand (zone-III) : 6 graded stone aggregate 20 mm nominal size).</t>
  </si>
  <si>
    <t>Centering and shuttering including strutting, propping etc. and removal of form for all heights</t>
  </si>
  <si>
    <t>Foundations, footings, bases of columns, etc. for mass concrete</t>
  </si>
  <si>
    <t>Steel work in built up tubular (round, square or rectangular hollow tubes etc.) trusses etc., including cutting, hoisting, fixing in position and applying a priming coat of approved steel primer, including welding and bolted with special shaped washers etc. complete.</t>
  </si>
  <si>
    <t>Painting with synthetic enamel paint of approved brand and manufacture to give an even shade :</t>
  </si>
  <si>
    <t>Two or more coats on new work</t>
  </si>
  <si>
    <t>cum</t>
  </si>
  <si>
    <t>sqm</t>
  </si>
  <si>
    <t>kg</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</si>
</sst>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3"/>
  <sheetViews>
    <sheetView showGridLines="0" zoomScale="80" zoomScaleNormal="80" zoomScalePageLayoutView="0" workbookViewId="0" topLeftCell="A1">
      <selection activeCell="M20" sqref="M13:M20"/>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5" t="s">
        <v>43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46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63">
      <c r="A13" s="80">
        <v>1</v>
      </c>
      <c r="B13" s="78" t="s">
        <v>47</v>
      </c>
      <c r="C13" s="79"/>
      <c r="D13" s="64">
        <v>7</v>
      </c>
      <c r="E13" s="65" t="s">
        <v>55</v>
      </c>
      <c r="F13" s="28">
        <v>1426.59</v>
      </c>
      <c r="G13" s="36"/>
      <c r="H13" s="36"/>
      <c r="I13" s="29" t="s">
        <v>33</v>
      </c>
      <c r="J13" s="30">
        <f aca="true" t="shared" si="0" ref="J13:J20">IF(I13="Less(-)",-1,1)</f>
        <v>1</v>
      </c>
      <c r="K13" s="31" t="s">
        <v>34</v>
      </c>
      <c r="L13" s="31" t="s">
        <v>4</v>
      </c>
      <c r="M13" s="81"/>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f>total_amount_ba($B$2,$D$2,D13,F13,J13,K13,M13)</f>
        <v>0</v>
      </c>
      <c r="BB13" s="69">
        <f>BA13+SUM(N13:AZ13)</f>
        <v>0</v>
      </c>
      <c r="BC13" s="67" t="str">
        <f>SpellNumber(L13,BB13)</f>
        <v>INR Zero Only</v>
      </c>
      <c r="IA13" s="34">
        <v>1</v>
      </c>
      <c r="IB13" s="62" t="s">
        <v>47</v>
      </c>
      <c r="IC13" s="34"/>
      <c r="ID13" s="34">
        <v>7</v>
      </c>
      <c r="IE13" s="34" t="s">
        <v>55</v>
      </c>
      <c r="IF13" s="35"/>
      <c r="IG13" s="35"/>
      <c r="IH13" s="35"/>
      <c r="II13" s="35"/>
    </row>
    <row r="14" spans="1:243" s="33" customFormat="1" ht="47.25">
      <c r="A14" s="68">
        <v>2</v>
      </c>
      <c r="B14" s="78" t="s">
        <v>48</v>
      </c>
      <c r="C14" s="79"/>
      <c r="D14" s="64"/>
      <c r="E14" s="65"/>
      <c r="F14" s="28"/>
      <c r="G14" s="36"/>
      <c r="H14" s="36"/>
      <c r="I14" s="29" t="s">
        <v>33</v>
      </c>
      <c r="J14" s="30">
        <f t="shared" si="0"/>
        <v>1</v>
      </c>
      <c r="K14" s="31" t="s">
        <v>34</v>
      </c>
      <c r="L14" s="31" t="s">
        <v>4</v>
      </c>
      <c r="M14" s="65"/>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c r="BB14" s="69"/>
      <c r="BC14" s="67"/>
      <c r="IA14" s="34">
        <v>2</v>
      </c>
      <c r="IB14" s="62" t="s">
        <v>48</v>
      </c>
      <c r="IC14" s="34"/>
      <c r="ID14" s="34"/>
      <c r="IE14" s="34"/>
      <c r="IF14" s="35"/>
      <c r="IG14" s="35"/>
      <c r="IH14" s="35"/>
      <c r="II14" s="35"/>
    </row>
    <row r="15" spans="1:243" s="33" customFormat="1" ht="31.5">
      <c r="A15" s="68">
        <v>2.1</v>
      </c>
      <c r="B15" s="78" t="s">
        <v>49</v>
      </c>
      <c r="C15" s="79"/>
      <c r="D15" s="64">
        <v>7</v>
      </c>
      <c r="E15" s="65" t="s">
        <v>55</v>
      </c>
      <c r="F15" s="28">
        <v>6988.95</v>
      </c>
      <c r="G15" s="36"/>
      <c r="H15" s="36"/>
      <c r="I15" s="29" t="s">
        <v>33</v>
      </c>
      <c r="J15" s="30">
        <f t="shared" si="0"/>
        <v>1</v>
      </c>
      <c r="K15" s="31" t="s">
        <v>34</v>
      </c>
      <c r="L15" s="31" t="s">
        <v>4</v>
      </c>
      <c r="M15" s="81"/>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2.1</v>
      </c>
      <c r="IB15" s="62" t="s">
        <v>49</v>
      </c>
      <c r="IC15" s="34"/>
      <c r="ID15" s="34">
        <v>7</v>
      </c>
      <c r="IE15" s="34" t="s">
        <v>55</v>
      </c>
      <c r="IF15" s="35"/>
      <c r="IG15" s="35"/>
      <c r="IH15" s="35"/>
      <c r="II15" s="35"/>
    </row>
    <row r="16" spans="1:243" s="33" customFormat="1" ht="31.5">
      <c r="A16" s="68">
        <v>3</v>
      </c>
      <c r="B16" s="78" t="s">
        <v>50</v>
      </c>
      <c r="C16" s="79"/>
      <c r="D16" s="64"/>
      <c r="E16" s="65"/>
      <c r="F16" s="28"/>
      <c r="G16" s="36"/>
      <c r="H16" s="36"/>
      <c r="I16" s="29" t="s">
        <v>33</v>
      </c>
      <c r="J16" s="30">
        <f t="shared" si="0"/>
        <v>1</v>
      </c>
      <c r="K16" s="31" t="s">
        <v>34</v>
      </c>
      <c r="L16" s="31" t="s">
        <v>4</v>
      </c>
      <c r="M16" s="65"/>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c r="BB16" s="69"/>
      <c r="BC16" s="67"/>
      <c r="IA16" s="34">
        <v>3</v>
      </c>
      <c r="IB16" s="62" t="s">
        <v>50</v>
      </c>
      <c r="IC16" s="34"/>
      <c r="ID16" s="34"/>
      <c r="IE16" s="34"/>
      <c r="IF16" s="35"/>
      <c r="IG16" s="35"/>
      <c r="IH16" s="35"/>
      <c r="II16" s="35"/>
    </row>
    <row r="17" spans="1:243" s="33" customFormat="1" ht="31.5">
      <c r="A17" s="68">
        <v>3.1</v>
      </c>
      <c r="B17" s="78" t="s">
        <v>51</v>
      </c>
      <c r="C17" s="79"/>
      <c r="D17" s="64">
        <v>23</v>
      </c>
      <c r="E17" s="65" t="s">
        <v>56</v>
      </c>
      <c r="F17" s="28">
        <v>275.12</v>
      </c>
      <c r="G17" s="36"/>
      <c r="H17" s="36"/>
      <c r="I17" s="29" t="s">
        <v>33</v>
      </c>
      <c r="J17" s="30">
        <f t="shared" si="0"/>
        <v>1</v>
      </c>
      <c r="K17" s="31" t="s">
        <v>34</v>
      </c>
      <c r="L17" s="31" t="s">
        <v>4</v>
      </c>
      <c r="M17" s="81"/>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f>total_amount_ba($B$2,$D$2,D17,F17,J17,K17,M17)</f>
        <v>0</v>
      </c>
      <c r="BB17" s="69">
        <f>BA17+SUM(N17:AZ17)</f>
        <v>0</v>
      </c>
      <c r="BC17" s="67" t="str">
        <f>SpellNumber(L17,BB17)</f>
        <v>INR Zero Only</v>
      </c>
      <c r="IA17" s="34">
        <v>3.1</v>
      </c>
      <c r="IB17" s="62" t="s">
        <v>51</v>
      </c>
      <c r="IC17" s="34"/>
      <c r="ID17" s="34">
        <v>23</v>
      </c>
      <c r="IE17" s="34" t="s">
        <v>56</v>
      </c>
      <c r="IF17" s="35"/>
      <c r="IG17" s="35"/>
      <c r="IH17" s="35"/>
      <c r="II17" s="35"/>
    </row>
    <row r="18" spans="1:243" s="33" customFormat="1" ht="78.75">
      <c r="A18" s="68">
        <v>4</v>
      </c>
      <c r="B18" s="78" t="s">
        <v>52</v>
      </c>
      <c r="C18" s="79"/>
      <c r="D18" s="64">
        <v>4999</v>
      </c>
      <c r="E18" s="65" t="s">
        <v>57</v>
      </c>
      <c r="F18" s="28">
        <v>128.02</v>
      </c>
      <c r="G18" s="36"/>
      <c r="H18" s="36"/>
      <c r="I18" s="29" t="s">
        <v>33</v>
      </c>
      <c r="J18" s="30">
        <f t="shared" si="0"/>
        <v>1</v>
      </c>
      <c r="K18" s="31" t="s">
        <v>34</v>
      </c>
      <c r="L18" s="31" t="s">
        <v>4</v>
      </c>
      <c r="M18" s="81"/>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f>total_amount_ba($B$2,$D$2,D18,F18,J18,K18,M18)</f>
        <v>0</v>
      </c>
      <c r="BB18" s="69">
        <f>BA18+SUM(N18:AZ18)</f>
        <v>0</v>
      </c>
      <c r="BC18" s="67" t="str">
        <f>SpellNumber(L18,BB18)</f>
        <v>INR Zero Only</v>
      </c>
      <c r="IA18" s="34">
        <v>4</v>
      </c>
      <c r="IB18" s="62" t="s">
        <v>52</v>
      </c>
      <c r="IC18" s="34"/>
      <c r="ID18" s="34">
        <v>4999</v>
      </c>
      <c r="IE18" s="34" t="s">
        <v>57</v>
      </c>
      <c r="IF18" s="35"/>
      <c r="IG18" s="35"/>
      <c r="IH18" s="35"/>
      <c r="II18" s="35"/>
    </row>
    <row r="19" spans="1:243" s="33" customFormat="1" ht="31.5">
      <c r="A19" s="68">
        <v>5</v>
      </c>
      <c r="B19" s="78" t="s">
        <v>53</v>
      </c>
      <c r="C19" s="79"/>
      <c r="D19" s="64"/>
      <c r="E19" s="65"/>
      <c r="F19" s="28"/>
      <c r="G19" s="36"/>
      <c r="H19" s="36"/>
      <c r="I19" s="29" t="s">
        <v>33</v>
      </c>
      <c r="J19" s="30">
        <f>IF(I19="Less(-)",-1,1)</f>
        <v>1</v>
      </c>
      <c r="K19" s="31" t="s">
        <v>34</v>
      </c>
      <c r="L19" s="31" t="s">
        <v>4</v>
      </c>
      <c r="M19" s="6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c r="BB19" s="69"/>
      <c r="BC19" s="67"/>
      <c r="IA19" s="34">
        <v>5</v>
      </c>
      <c r="IB19" s="62" t="s">
        <v>53</v>
      </c>
      <c r="IC19" s="34"/>
      <c r="ID19" s="34"/>
      <c r="IE19" s="34"/>
      <c r="IF19" s="35"/>
      <c r="IG19" s="35"/>
      <c r="IH19" s="35"/>
      <c r="II19" s="35"/>
    </row>
    <row r="20" spans="1:243" s="33" customFormat="1" ht="26.25" customHeight="1">
      <c r="A20" s="68">
        <v>5.1</v>
      </c>
      <c r="B20" s="78" t="s">
        <v>54</v>
      </c>
      <c r="C20" s="79"/>
      <c r="D20" s="64">
        <v>184</v>
      </c>
      <c r="E20" s="65" t="s">
        <v>56</v>
      </c>
      <c r="F20" s="28">
        <v>111.21</v>
      </c>
      <c r="G20" s="36"/>
      <c r="H20" s="36"/>
      <c r="I20" s="29" t="s">
        <v>33</v>
      </c>
      <c r="J20" s="30">
        <f t="shared" si="0"/>
        <v>1</v>
      </c>
      <c r="K20" s="31" t="s">
        <v>34</v>
      </c>
      <c r="L20" s="31" t="s">
        <v>4</v>
      </c>
      <c r="M20" s="81"/>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f>total_amount_ba($B$2,$D$2,D20,F20,J20,K20,M20)</f>
        <v>0</v>
      </c>
      <c r="BB20" s="69">
        <f>BA20+SUM(N20:AZ20)</f>
        <v>0</v>
      </c>
      <c r="BC20" s="67" t="str">
        <f>SpellNumber(L20,BB20)</f>
        <v>INR Zero Only</v>
      </c>
      <c r="IA20" s="34">
        <v>5.1</v>
      </c>
      <c r="IB20" s="62" t="s">
        <v>54</v>
      </c>
      <c r="IC20" s="34"/>
      <c r="ID20" s="34">
        <v>184</v>
      </c>
      <c r="IE20" s="34" t="s">
        <v>56</v>
      </c>
      <c r="IF20" s="35"/>
      <c r="IG20" s="35"/>
      <c r="IH20" s="35"/>
      <c r="II20" s="35"/>
    </row>
    <row r="21" spans="1:243" s="33" customFormat="1" ht="33" customHeight="1">
      <c r="A21" s="72" t="s">
        <v>35</v>
      </c>
      <c r="B21" s="71"/>
      <c r="C21" s="42"/>
      <c r="D21" s="75"/>
      <c r="E21" s="43"/>
      <c r="F21" s="43"/>
      <c r="G21" s="43"/>
      <c r="H21" s="44"/>
      <c r="I21" s="44"/>
      <c r="J21" s="44"/>
      <c r="K21" s="44"/>
      <c r="L21" s="45"/>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70">
        <f>SUM(BA13:BA20)</f>
        <v>0</v>
      </c>
      <c r="BB21" s="70">
        <f>SUM(BB13:BB20)</f>
        <v>0</v>
      </c>
      <c r="BC21" s="67" t="str">
        <f>SpellNumber($E$2,BA21)</f>
        <v>INR Zero Only</v>
      </c>
      <c r="IA21" s="34"/>
      <c r="IB21" s="34"/>
      <c r="IC21" s="34"/>
      <c r="ID21" s="34"/>
      <c r="IE21" s="34"/>
      <c r="IF21" s="35"/>
      <c r="IG21" s="35"/>
      <c r="IH21" s="35"/>
      <c r="II21" s="35"/>
    </row>
    <row r="22" spans="1:243" s="55" customFormat="1" ht="39" customHeight="1" hidden="1">
      <c r="A22" s="47" t="s">
        <v>36</v>
      </c>
      <c r="B22" s="48"/>
      <c r="C22" s="49"/>
      <c r="D22" s="76"/>
      <c r="E22" s="60" t="s">
        <v>37</v>
      </c>
      <c r="F22" s="61"/>
      <c r="G22" s="50"/>
      <c r="H22" s="51"/>
      <c r="I22" s="51"/>
      <c r="J22" s="51"/>
      <c r="K22" s="52"/>
      <c r="L22" s="53"/>
      <c r="M22" s="54"/>
      <c r="O22" s="33"/>
      <c r="P22" s="33"/>
      <c r="Q22" s="33"/>
      <c r="R22" s="33"/>
      <c r="S22" s="33"/>
      <c r="BA22" s="56">
        <f>IF(ISBLANK(F22),0,IF(E22="Excess (+)",ROUND(BA21+(BA21*F22),2),IF(E22="Less (-)",ROUND(BA21+(BA21*F22*(-1)),2),0)))</f>
        <v>0</v>
      </c>
      <c r="BB22" s="57">
        <f>ROUND(BA22,0)</f>
        <v>0</v>
      </c>
      <c r="BC22" s="32" t="str">
        <f>SpellNumber(L22,BB22)</f>
        <v> Zero Only</v>
      </c>
      <c r="IA22" s="58"/>
      <c r="IB22" s="58"/>
      <c r="IC22" s="58"/>
      <c r="ID22" s="58"/>
      <c r="IE22" s="58"/>
      <c r="IF22" s="59"/>
      <c r="IG22" s="59"/>
      <c r="IH22" s="59"/>
      <c r="II22" s="59"/>
    </row>
    <row r="23" spans="1:243" s="55" customFormat="1" ht="51" customHeight="1">
      <c r="A23" s="72" t="s">
        <v>38</v>
      </c>
      <c r="B23" s="41"/>
      <c r="C23" s="83" t="str">
        <f>SpellNumber($E$2,BA21)</f>
        <v>INR Zero Only</v>
      </c>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IA23" s="58"/>
      <c r="IB23" s="58"/>
      <c r="IC23" s="58"/>
      <c r="ID23" s="58"/>
      <c r="IE23" s="58"/>
      <c r="IF23" s="59"/>
      <c r="IG23" s="59"/>
      <c r="IH23" s="59"/>
      <c r="II23" s="59"/>
    </row>
  </sheetData>
  <sheetProtection password="F5B2" sheet="1"/>
  <mergeCells count="8">
    <mergeCell ref="A9:BC9"/>
    <mergeCell ref="C23:BC23"/>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allowBlank="1" showInputMessage="1" showErrorMessage="1" sqref="L18 L13 L14 L15 L16 L17 L20 L19">
      <formula1>"INR"</formula1>
    </dataValidation>
    <dataValidation type="decimal" allowBlank="1" showErrorMessage="1" errorTitle="Invalid Entry" error="Only Numeric Values are allowed. " sqref="A14:A20">
      <formula1>0</formula1>
      <formula2>999999999999999</formula2>
    </dataValidation>
    <dataValidation type="list" allowBlank="1" showErrorMessage="1" sqref="K13:K20">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Units" prompt="Please enter Units in text" sqref="E13:E20"/>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list" showErrorMessage="1" sqref="I13:I20">
      <formula1>"Excess(+),Less(-)"</formula1>
      <formula2>0</formula2>
    </dataValidation>
    <dataValidation allowBlank="1" showInputMessage="1" showErrorMessage="1" promptTitle="Addition / Deduction" prompt="Please Choose the correct One" sqref="J13:J20">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2020-09-22T03:54:24Z</cp:lastPrinted>
  <dcterms:created xsi:type="dcterms:W3CDTF">2009-01-30T06:42:42Z</dcterms:created>
  <dcterms:modified xsi:type="dcterms:W3CDTF">2021-04-26T11:18:44Z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