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_xlnm.Print_Titles" localSheetId="0">'BoQ1'!$1:$11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<sst xmlns="http://schemas.openxmlformats.org/spreadsheetml/2006/main" count="267" uniqueCount="84">
  <si>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</si>
  <si>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</si>
  <si>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</si>
  <si>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</si>
  <si>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</si>
  <si>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</si>
  <si>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</si>
  <si>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</si>
  <si>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</si>
  <si>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</si>
  <si>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</si>
  <si>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</si>
  <si>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</si>
  <si>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</si>
  <si>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</si>
  <si>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</si>
  <si>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</si>
  <si>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</si>
  <si>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</si>
  <si>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</si>
  <si>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</si>
  <si>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</si>
  <si>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</si>
  <si>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</si>
  <si>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</si>
  <si>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</si>
  <si>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</si>
  <si>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</si>
  <si>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</si>
  <si>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</si>
  <si>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</si>
  <si>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</si>
  <si>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</si>
  <si>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</si>
  <si>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</si>
  <si>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</si>
  <si>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</si>
  <si>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</si>
  <si>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</si>
  <si>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</si>
  <si>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</si>
  <si>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</si>
  <si>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</si>
  <si>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r>
      <t xml:space="preserve">Basic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</si>
  <si>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Internal wiring</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</si>
  <si>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</si>
  <si>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1.1.1</t>
  </si>
  <si>
    <t>Point</t>
  </si>
  <si>
    <t>Wiring for circuit/ submain wiring alongwith earth wire with the following sizes of FRLS PVC insulated copper conductor, single core cable in surface/ recessed medium class PVC conduit as
required.</t>
  </si>
  <si>
    <t>1.2.1</t>
  </si>
  <si>
    <t>2 X 1.5 sq. mm + 1 X 1.5 sq. mm earth wire</t>
  </si>
  <si>
    <t>Metre</t>
  </si>
  <si>
    <t>1.2.2</t>
  </si>
  <si>
    <t>2 X 2.5 sq. mm + 1 X 2.5 sq. mm earth wire</t>
  </si>
  <si>
    <t>1.2.3</t>
  </si>
  <si>
    <t>Supplying and fixing suitable size GI box with modular plate and cover in front on surface or in recess, including providing and fixing 3 pin 5/6 A modular socket outlet and 5/6 A modular switch, connections etc. as required.</t>
  </si>
  <si>
    <t>Each</t>
  </si>
  <si>
    <t>Supplying and fixing suitable size GI box with modular plate and cover in front on surface or in recess, including providing and fixing 6 pin 5/6 &amp; 15/16 A modular socket outlet and 15/16 A modular switch, connections etc. as required.</t>
  </si>
  <si>
    <t>Supplying and fixing 3 pin, 5 A ceiling rose on the existing junction box/ wooden block including connections etc. as required</t>
  </si>
  <si>
    <t>Supplying and fixing modular blanking plate on the existing modular plate &amp; switch box excluding modular plate as required.</t>
  </si>
  <si>
    <t>Light, Fan fixture and its accessories</t>
  </si>
  <si>
    <t>Supply of the following LED light fixtures
complete with lamps, suitable drivers, all accesories as required and fan fixtures duly wired complete for use on 240 V single phase 50 Hz AC supply including all accessories required for mounting at surface/recess/wall as mentioned.</t>
  </si>
  <si>
    <t>2.1.1</t>
  </si>
  <si>
    <t>Supplying and fixing two module stepped type electronic fan regulator on the existing modular plate switch box including connections but excluding modular plate etc. as required</t>
  </si>
  <si>
    <t>Sub Distribution Board and accessories</t>
  </si>
  <si>
    <t>3.1.1</t>
  </si>
  <si>
    <t>Fixing 5 A to 32 A rating, 240/415 V, 10 kA, "C"
curve, miniature circuit breaker suitable for inductive load of following poles in the existing MCB DB complete with connections, testing and commissioning etc. as required.</t>
  </si>
  <si>
    <t>3.2.1</t>
  </si>
  <si>
    <t>Single Pole</t>
  </si>
  <si>
    <t>3.3.1</t>
  </si>
  <si>
    <t>Name of Work:  Electrical Works for Waiting Area near CSB Seminar hall in  IISER TVM campus, Vithura</t>
  </si>
  <si>
    <t>Contact No:   04712778039</t>
  </si>
  <si>
    <t>Group B</t>
  </si>
  <si>
    <t>3 X 6 sq. mm + 1 X 6 sq. mm earth wire</t>
  </si>
  <si>
    <t>40w LED Battern Tubelight 6500K THD&lt;10%, Lumens Minimum 4000Lumens
(Make: Philips/wipro/osram  or equivalent)</t>
  </si>
  <si>
    <t>Installation ,Testing, Commissioning of LED type ceiling/Surface fittings  complete with all accessories including connections etc. as required.</t>
  </si>
  <si>
    <t>Supply of 230 V single phase, 1200 mm sweep ceiling fans, Min-350 RPM, complete with  fan hooks, down rod and other fixing accessories as required.(Make :Crompton Greaves HS/Usha/ or equivalent)</t>
  </si>
  <si>
    <t>Installation, testing and commissioning of ceiling fan, including supply and fixing  Fan clamp, wiring the down rods of standard length (upto 30 cm) with 1.5 sq. mm FRLS PVC insulated, copper conductor, single core cable etc. as required.</t>
  </si>
  <si>
    <t>Fixing following way, single pole and neutral,
sheet steel, MCB distribution board, 240 V, on surface/ recess, complete with tinned copper bus bar, neutral bus bar, earth bar, din bar, interconnections, powder painted including earthing etc. as required. (But without MCB/RCCB/Isolator)</t>
  </si>
  <si>
    <t>UP to 12 way , Double door</t>
  </si>
  <si>
    <t>Fixing, testing and commissioning of following rating RCBO   as required in existing distribution board including drilling holes in the distribution board, making connections etc as required at incomer.</t>
  </si>
  <si>
    <t>Upto 63A DP RCBO</t>
  </si>
  <si>
    <r>
      <t xml:space="preserve">NUMBER </t>
    </r>
    <r>
      <rPr>
        <b/>
        <sz val="11"/>
        <color indexed="10"/>
        <rFont val="Arial"/>
        <family val="2"/>
      </rPr>
      <t>#</t>
    </r>
  </si>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</sst>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0.00_)"/>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0"/>
      <name val="Helv"/>
      <family val="0"/>
    </font>
    <font>
      <b/>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ook Antiqu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b/>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right style="thin"/>
      <top style="thin"/>
      <bottom style="thin"/>
    </border>
    <border>
      <left>
        <color indexed="63"/>
      </left>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171" fontId="1"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0" fontId="27"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Alignment="1">
      <alignment/>
    </xf>
    <xf numFmtId="0" fontId="0" fillId="0" borderId="0" xfId="59" applyNumberFormat="1" applyFill="1">
      <alignment/>
      <protection/>
    </xf>
    <xf numFmtId="0" fontId="1" fillId="0" borderId="0" xfId="63" applyNumberFormat="1" applyFill="1">
      <alignment/>
      <protection/>
    </xf>
    <xf numFmtId="0" fontId="2" fillId="0" borderId="0" xfId="59" applyNumberFormat="1" applyFont="1" applyFill="1">
      <alignment/>
      <protection/>
    </xf>
    <xf numFmtId="0" fontId="3" fillId="0" borderId="0" xfId="59" applyNumberFormat="1" applyFont="1" applyFill="1">
      <alignment/>
      <protection/>
    </xf>
    <xf numFmtId="0" fontId="5" fillId="0" borderId="0" xfId="59" applyNumberFormat="1" applyFont="1" applyFill="1" applyBorder="1" applyAlignment="1">
      <alignment vertical="center"/>
      <protection/>
    </xf>
    <xf numFmtId="0" fontId="6" fillId="0" borderId="0" xfId="59" applyNumberFormat="1" applyFont="1" applyFill="1" applyBorder="1" applyAlignment="1" applyProtection="1">
      <alignment vertical="center"/>
      <protection locked="0"/>
    </xf>
    <xf numFmtId="0" fontId="6" fillId="0" borderId="0" xfId="59" applyNumberFormat="1" applyFont="1" applyFill="1" applyBorder="1" applyAlignment="1">
      <alignment vertical="center"/>
      <protection/>
    </xf>
    <xf numFmtId="0" fontId="7" fillId="0" borderId="0" xfId="59" applyNumberFormat="1" applyFont="1" applyFill="1" applyBorder="1" applyAlignment="1">
      <alignment vertical="center"/>
      <protection/>
    </xf>
    <xf numFmtId="0" fontId="8" fillId="0" borderId="0" xfId="63" applyNumberFormat="1" applyFont="1" applyFill="1" applyBorder="1" applyAlignment="1" applyProtection="1">
      <alignment horizontal="center" vertical="center"/>
      <protection/>
    </xf>
    <xf numFmtId="0" fontId="8" fillId="0" borderId="0" xfId="64" applyNumberFormat="1" applyFont="1" applyFill="1" applyBorder="1" applyAlignment="1" applyProtection="1">
      <alignment horizontal="center" vertical="center"/>
      <protection/>
    </xf>
    <xf numFmtId="0" fontId="9" fillId="0" borderId="0" xfId="59" applyNumberFormat="1" applyFont="1" applyFill="1" applyBorder="1" applyAlignment="1">
      <alignment vertical="center"/>
      <protection/>
    </xf>
    <xf numFmtId="0" fontId="11" fillId="0" borderId="0" xfId="59" applyNumberFormat="1" applyFont="1" applyFill="1" applyBorder="1" applyAlignment="1">
      <alignment horizontal="left"/>
      <protection/>
    </xf>
    <xf numFmtId="0" fontId="12" fillId="0" borderId="0" xfId="59" applyNumberFormat="1" applyFont="1" applyFill="1" applyBorder="1" applyAlignment="1">
      <alignment horizontal="left"/>
      <protection/>
    </xf>
    <xf numFmtId="0" fontId="13" fillId="0" borderId="0" xfId="59" applyNumberFormat="1" applyFont="1" applyFill="1" applyBorder="1" applyAlignment="1">
      <alignment horizontal="left"/>
      <protection/>
    </xf>
    <xf numFmtId="0" fontId="9" fillId="0" borderId="10" xfId="63" applyNumberFormat="1" applyFont="1" applyFill="1" applyBorder="1" applyAlignment="1" applyProtection="1">
      <alignment horizontal="left" vertical="top" wrapText="1"/>
      <protection/>
    </xf>
    <xf numFmtId="0" fontId="5" fillId="0" borderId="0" xfId="59" applyNumberFormat="1" applyFont="1" applyFill="1" applyAlignment="1" applyProtection="1">
      <alignment vertical="center"/>
      <protection locked="0"/>
    </xf>
    <xf numFmtId="0" fontId="7" fillId="0" borderId="0" xfId="59" applyNumberFormat="1" applyFont="1" applyFill="1" applyAlignment="1" applyProtection="1">
      <alignment vertical="center"/>
      <protection locked="0"/>
    </xf>
    <xf numFmtId="0" fontId="6" fillId="0" borderId="0" xfId="59" applyNumberFormat="1" applyFont="1" applyFill="1" applyAlignment="1" applyProtection="1">
      <alignment vertical="center"/>
      <protection locked="0"/>
    </xf>
    <xf numFmtId="0" fontId="5" fillId="0" borderId="0" xfId="59" applyNumberFormat="1" applyFont="1" applyFill="1" applyAlignment="1">
      <alignment vertical="center"/>
      <protection/>
    </xf>
    <xf numFmtId="0" fontId="7" fillId="0" borderId="0" xfId="59" applyNumberFormat="1" applyFont="1" applyFill="1" applyAlignment="1">
      <alignment vertical="center"/>
      <protection/>
    </xf>
    <xf numFmtId="0" fontId="6" fillId="0" borderId="0" xfId="59" applyNumberFormat="1" applyFont="1" applyFill="1" applyAlignment="1">
      <alignment vertical="center"/>
      <protection/>
    </xf>
    <xf numFmtId="0" fontId="9" fillId="0" borderId="11" xfId="59" applyNumberFormat="1" applyFont="1" applyFill="1" applyBorder="1" applyAlignment="1">
      <alignment horizontal="center" vertical="top" wrapText="1"/>
      <protection/>
    </xf>
    <xf numFmtId="0" fontId="5" fillId="0" borderId="0" xfId="59" applyNumberFormat="1" applyFont="1" applyFill="1">
      <alignment/>
      <protection/>
    </xf>
    <xf numFmtId="0" fontId="7" fillId="0" borderId="0" xfId="59" applyNumberFormat="1" applyFont="1" applyFill="1">
      <alignment/>
      <protection/>
    </xf>
    <xf numFmtId="0" fontId="6" fillId="0" borderId="0" xfId="59" applyNumberFormat="1" applyFont="1" applyFill="1">
      <alignment/>
      <protection/>
    </xf>
    <xf numFmtId="0" fontId="16" fillId="0" borderId="11" xfId="63" applyNumberFormat="1" applyFont="1" applyFill="1" applyBorder="1" applyAlignment="1">
      <alignment vertical="top" wrapText="1"/>
      <protection/>
    </xf>
    <xf numFmtId="0" fontId="9" fillId="0" borderId="12" xfId="59" applyNumberFormat="1" applyFont="1" applyFill="1" applyBorder="1" applyAlignment="1">
      <alignment horizontal="center" vertical="top" wrapText="1"/>
      <protection/>
    </xf>
    <xf numFmtId="0" fontId="17" fillId="0" borderId="12" xfId="63" applyNumberFormat="1" applyFont="1" applyFill="1" applyBorder="1" applyAlignment="1">
      <alignment horizontal="left" wrapText="1" readingOrder="1"/>
      <protection/>
    </xf>
    <xf numFmtId="0" fontId="5" fillId="0" borderId="12" xfId="63" applyNumberFormat="1" applyFont="1" applyFill="1" applyBorder="1" applyAlignment="1">
      <alignment vertical="top"/>
      <protection/>
    </xf>
    <xf numFmtId="0" fontId="5" fillId="0" borderId="12" xfId="59" applyNumberFormat="1" applyFont="1" applyFill="1" applyBorder="1" applyAlignment="1">
      <alignment vertical="top"/>
      <protection/>
    </xf>
    <xf numFmtId="0" fontId="9" fillId="0" borderId="12" xfId="59" applyNumberFormat="1" applyFont="1" applyFill="1" applyBorder="1" applyAlignment="1" applyProtection="1">
      <alignment horizontal="left" vertical="top"/>
      <protection locked="0"/>
    </xf>
    <xf numFmtId="2" fontId="9" fillId="0" borderId="13" xfId="63" applyNumberFormat="1" applyFont="1" applyFill="1" applyBorder="1" applyAlignment="1">
      <alignment horizontal="right" vertical="top"/>
      <protection/>
    </xf>
    <xf numFmtId="0" fontId="5" fillId="0" borderId="12" xfId="63" applyNumberFormat="1" applyFont="1" applyFill="1" applyBorder="1" applyAlignment="1">
      <alignment vertical="top" wrapText="1"/>
      <protection/>
    </xf>
    <xf numFmtId="0" fontId="5" fillId="0" borderId="0" xfId="59" applyNumberFormat="1" applyFont="1" applyFill="1" applyAlignment="1">
      <alignment vertical="top"/>
      <protection/>
    </xf>
    <xf numFmtId="0" fontId="7" fillId="0" borderId="0" xfId="59" applyNumberFormat="1" applyFont="1" applyFill="1" applyAlignment="1">
      <alignment vertical="top"/>
      <protection/>
    </xf>
    <xf numFmtId="0" fontId="6" fillId="0" borderId="0" xfId="59" applyNumberFormat="1" applyFont="1" applyFill="1" applyAlignment="1">
      <alignment vertical="top"/>
      <protection/>
    </xf>
    <xf numFmtId="0" fontId="9" fillId="0" borderId="12" xfId="59" applyNumberFormat="1" applyFont="1" applyFill="1" applyBorder="1" applyAlignment="1" applyProtection="1">
      <alignment horizontal="right" vertical="top"/>
      <protection locked="0"/>
    </xf>
    <xf numFmtId="0" fontId="5" fillId="0" borderId="14" xfId="63" applyNumberFormat="1" applyFont="1" applyFill="1" applyBorder="1" applyAlignment="1">
      <alignment vertical="top"/>
      <protection/>
    </xf>
    <xf numFmtId="0" fontId="5" fillId="0" borderId="15" xfId="63" applyNumberFormat="1" applyFont="1" applyFill="1" applyBorder="1" applyAlignment="1">
      <alignment vertical="top"/>
      <protection/>
    </xf>
    <xf numFmtId="0" fontId="18" fillId="0" borderId="16" xfId="63" applyNumberFormat="1" applyFont="1" applyFill="1" applyBorder="1" applyAlignment="1">
      <alignment vertical="top"/>
      <protection/>
    </xf>
    <xf numFmtId="0" fontId="5" fillId="0" borderId="16" xfId="63" applyNumberFormat="1" applyFont="1" applyFill="1" applyBorder="1" applyAlignment="1">
      <alignment vertical="top"/>
      <protection/>
    </xf>
    <xf numFmtId="179" fontId="5" fillId="0" borderId="0" xfId="59" applyNumberFormat="1" applyFont="1" applyFill="1" applyAlignment="1">
      <alignment vertical="top"/>
      <protection/>
    </xf>
    <xf numFmtId="2" fontId="18" fillId="0" borderId="12" xfId="63" applyNumberFormat="1" applyFont="1" applyFill="1" applyBorder="1" applyAlignment="1">
      <alignment vertical="top"/>
      <protection/>
    </xf>
    <xf numFmtId="0" fontId="19" fillId="0" borderId="14" xfId="59" applyNumberFormat="1" applyFont="1" applyFill="1" applyBorder="1" applyAlignment="1" applyProtection="1">
      <alignment vertical="top"/>
      <protection/>
    </xf>
    <xf numFmtId="0" fontId="20" fillId="0" borderId="11" xfId="63" applyNumberFormat="1" applyFont="1" applyFill="1" applyBorder="1" applyAlignment="1" applyProtection="1">
      <alignment vertical="center" wrapText="1"/>
      <protection locked="0"/>
    </xf>
    <xf numFmtId="0" fontId="19" fillId="0" borderId="11" xfId="63" applyNumberFormat="1" applyFont="1" applyFill="1" applyBorder="1" applyAlignment="1">
      <alignment vertical="top"/>
      <protection/>
    </xf>
    <xf numFmtId="0" fontId="5" fillId="0" borderId="11" xfId="59" applyNumberFormat="1" applyFont="1" applyFill="1" applyBorder="1" applyAlignment="1" applyProtection="1">
      <alignment vertical="top"/>
      <protection/>
    </xf>
    <xf numFmtId="0" fontId="15" fillId="0" borderId="11" xfId="63" applyNumberFormat="1" applyFont="1" applyFill="1" applyBorder="1" applyAlignment="1" applyProtection="1">
      <alignment vertical="center" wrapText="1"/>
      <protection locked="0"/>
    </xf>
    <xf numFmtId="0" fontId="15" fillId="0" borderId="11" xfId="72" applyNumberFormat="1" applyFont="1" applyFill="1" applyBorder="1" applyAlignment="1" applyProtection="1">
      <alignment vertical="center" wrapText="1"/>
      <protection locked="0"/>
    </xf>
    <xf numFmtId="0" fontId="20" fillId="0" borderId="11" xfId="63" applyNumberFormat="1" applyFont="1" applyFill="1" applyBorder="1" applyAlignment="1" applyProtection="1">
      <alignment vertical="center" wrapText="1"/>
      <protection/>
    </xf>
    <xf numFmtId="0" fontId="5" fillId="0" borderId="0" xfId="59" applyNumberFormat="1" applyFont="1" applyFill="1" applyAlignment="1" applyProtection="1">
      <alignment vertical="top"/>
      <protection/>
    </xf>
    <xf numFmtId="179" fontId="23" fillId="0" borderId="17" xfId="63" applyNumberFormat="1" applyFont="1" applyFill="1" applyBorder="1" applyAlignment="1">
      <alignment horizontal="right" vertical="top"/>
      <protection/>
    </xf>
    <xf numFmtId="179" fontId="18" fillId="0" borderId="18" xfId="63" applyNumberFormat="1" applyFont="1" applyFill="1" applyBorder="1" applyAlignment="1">
      <alignment horizontal="right" vertical="top"/>
      <protection/>
    </xf>
    <xf numFmtId="0" fontId="7" fillId="0" borderId="0" xfId="59" applyNumberFormat="1" applyFont="1" applyFill="1" applyAlignment="1" applyProtection="1">
      <alignment vertical="top"/>
      <protection/>
    </xf>
    <xf numFmtId="0" fontId="6" fillId="0" borderId="0" xfId="59" applyNumberFormat="1" applyFont="1" applyFill="1" applyAlignment="1" applyProtection="1">
      <alignment vertical="top"/>
      <protection/>
    </xf>
    <xf numFmtId="0" fontId="21" fillId="33" borderId="11" xfId="63" applyNumberFormat="1" applyFont="1" applyFill="1" applyBorder="1" applyAlignment="1" applyProtection="1">
      <alignment vertical="center" wrapText="1"/>
      <protection locked="0"/>
    </xf>
    <xf numFmtId="10" fontId="22" fillId="33" borderId="11" xfId="72" applyNumberFormat="1" applyFont="1" applyFill="1" applyBorder="1" applyAlignment="1" applyProtection="1">
      <alignment horizontal="center" vertical="center"/>
      <protection/>
    </xf>
    <xf numFmtId="0" fontId="64" fillId="0" borderId="19" xfId="62" applyNumberFormat="1" applyFont="1" applyFill="1" applyBorder="1" applyAlignment="1">
      <alignment vertical="top" wrapText="1"/>
      <protection/>
    </xf>
    <xf numFmtId="0" fontId="65" fillId="0" borderId="14" xfId="63" applyNumberFormat="1" applyFont="1" applyFill="1" applyBorder="1" applyAlignment="1">
      <alignment horizontal="center" vertical="top" wrapText="1"/>
      <protection/>
    </xf>
    <xf numFmtId="2" fontId="9" fillId="0" borderId="13" xfId="63" applyNumberFormat="1" applyFont="1" applyFill="1" applyBorder="1" applyAlignment="1">
      <alignment horizontal="right" vertical="center"/>
      <protection/>
    </xf>
    <xf numFmtId="0" fontId="5" fillId="0" borderId="12" xfId="63" applyNumberFormat="1" applyFont="1" applyFill="1" applyBorder="1" applyAlignment="1">
      <alignment vertical="center" wrapText="1"/>
      <protection/>
    </xf>
    <xf numFmtId="2" fontId="9" fillId="33" borderId="12" xfId="59" applyNumberFormat="1" applyFont="1" applyFill="1" applyBorder="1" applyAlignment="1" applyProtection="1">
      <alignment horizontal="right" vertical="center"/>
      <protection locked="0"/>
    </xf>
    <xf numFmtId="2" fontId="9" fillId="0" borderId="12" xfId="59" applyNumberFormat="1" applyFont="1" applyFill="1" applyBorder="1" applyAlignment="1" applyProtection="1">
      <alignment horizontal="right" vertical="center"/>
      <protection locked="0"/>
    </xf>
    <xf numFmtId="2" fontId="9" fillId="0" borderId="11" xfId="59" applyNumberFormat="1" applyFont="1" applyFill="1" applyBorder="1" applyAlignment="1" applyProtection="1">
      <alignment horizontal="center" vertical="center" wrapText="1"/>
      <protection/>
    </xf>
    <xf numFmtId="2" fontId="9" fillId="0" borderId="11" xfId="59" applyNumberFormat="1" applyFont="1" applyFill="1" applyBorder="1" applyAlignment="1">
      <alignment horizontal="center" vertical="center" wrapText="1"/>
      <protection/>
    </xf>
    <xf numFmtId="2" fontId="9" fillId="0" borderId="12" xfId="59" applyNumberFormat="1" applyFont="1" applyFill="1" applyBorder="1" applyAlignment="1">
      <alignment horizontal="center" vertical="center" wrapText="1"/>
      <protection/>
    </xf>
    <xf numFmtId="2" fontId="5" fillId="0" borderId="12" xfId="63" applyNumberFormat="1" applyFont="1" applyFill="1" applyBorder="1" applyAlignment="1">
      <alignment horizontal="right" vertical="center"/>
      <protection/>
    </xf>
    <xf numFmtId="0" fontId="7" fillId="0" borderId="0" xfId="59" applyNumberFormat="1" applyFont="1" applyFill="1" applyAlignment="1">
      <alignment vertical="top" wrapText="1"/>
      <protection/>
    </xf>
    <xf numFmtId="0" fontId="66" fillId="0" borderId="20" xfId="0" applyFont="1" applyFill="1" applyBorder="1" applyAlignment="1">
      <alignment horizontal="center" vertical="center"/>
    </xf>
    <xf numFmtId="0" fontId="28" fillId="0" borderId="20" xfId="0" applyFont="1" applyFill="1" applyBorder="1" applyAlignment="1">
      <alignment vertical="center"/>
    </xf>
    <xf numFmtId="0" fontId="25" fillId="0" borderId="20" xfId="0" applyFont="1" applyFill="1" applyBorder="1" applyAlignment="1">
      <alignment horizontal="center" vertical="center"/>
    </xf>
    <xf numFmtId="171" fontId="25" fillId="0" borderId="20" xfId="45" applyFont="1" applyFill="1" applyBorder="1" applyAlignment="1">
      <alignment horizontal="center" vertical="center" wrapText="1"/>
    </xf>
    <xf numFmtId="2" fontId="9" fillId="0" borderId="12" xfId="59" applyNumberFormat="1" applyFont="1" applyFill="1" applyBorder="1" applyAlignment="1" applyProtection="1">
      <alignment horizontal="right" vertical="center"/>
      <protection/>
    </xf>
    <xf numFmtId="0" fontId="14" fillId="0" borderId="12" xfId="59" applyNumberFormat="1" applyFont="1" applyFill="1" applyBorder="1" applyAlignment="1">
      <alignment horizontal="center" vertical="center" wrapText="1"/>
      <protection/>
    </xf>
    <xf numFmtId="0" fontId="18" fillId="0" borderId="12" xfId="63" applyNumberFormat="1" applyFont="1" applyFill="1" applyBorder="1" applyAlignment="1">
      <alignment horizontal="center" vertical="top" wrapText="1"/>
      <protection/>
    </xf>
    <xf numFmtId="0" fontId="4" fillId="0" borderId="0" xfId="59" applyNumberFormat="1" applyFont="1" applyFill="1" applyBorder="1" applyAlignment="1">
      <alignment horizontal="right" vertical="top"/>
      <protection/>
    </xf>
    <xf numFmtId="0" fontId="10" fillId="0" borderId="0" xfId="59" applyNumberFormat="1" applyFont="1" applyFill="1" applyBorder="1" applyAlignment="1">
      <alignment horizontal="left" vertical="center" wrapText="1"/>
      <protection/>
    </xf>
    <xf numFmtId="0" fontId="13" fillId="0" borderId="21" xfId="59" applyNumberFormat="1" applyFont="1" applyFill="1" applyBorder="1" applyAlignment="1" applyProtection="1">
      <alignment horizontal="center" wrapText="1"/>
      <protection locked="0"/>
    </xf>
    <xf numFmtId="0" fontId="9" fillId="34" borderId="12" xfId="63"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0" xfId="67" applyNumberFormat="1" applyFont="1" applyFill="1" applyBorder="1" applyAlignment="1" applyProtection="1">
      <alignment horizontal="justify" vertical="top" wrapText="1"/>
      <protection/>
    </xf>
    <xf numFmtId="0" fontId="25" fillId="0" borderId="20" xfId="67" applyNumberFormat="1" applyFont="1" applyFill="1" applyBorder="1" applyAlignment="1" applyProtection="1">
      <alignment horizontal="left" vertical="top" wrapText="1"/>
      <protection/>
    </xf>
    <xf numFmtId="0" fontId="66" fillId="0" borderId="20" xfId="0" applyFont="1" applyFill="1" applyBorder="1" applyAlignment="1" applyProtection="1">
      <alignment horizontal="left" vertical="center"/>
      <protection/>
    </xf>
    <xf numFmtId="0" fontId="66" fillId="0" borderId="2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9" fillId="0" borderId="12" xfId="63" applyNumberFormat="1" applyFont="1" applyFill="1" applyBorder="1" applyAlignment="1" applyProtection="1">
      <alignment horizontal="left" vertical="top"/>
      <protection/>
    </xf>
    <xf numFmtId="0" fontId="9" fillId="0" borderId="10" xfId="63" applyNumberFormat="1" applyFont="1" applyFill="1" applyBorder="1" applyAlignment="1" applyProtection="1">
      <alignment horizontal="left" vertical="top"/>
      <protection/>
    </xf>
    <xf numFmtId="0" fontId="9" fillId="35" borderId="10" xfId="63" applyNumberFormat="1" applyFont="1" applyFill="1" applyBorder="1" applyAlignment="1" applyProtection="1">
      <alignment horizontal="left" vertical="top"/>
      <protection/>
    </xf>
    <xf numFmtId="0" fontId="9" fillId="0" borderId="16" xfId="63" applyNumberFormat="1" applyFont="1" applyFill="1" applyBorder="1" applyAlignment="1" applyProtection="1">
      <alignment horizontal="left"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2 2" xfId="60"/>
    <cellStyle name="Normal 2 3" xfId="61"/>
    <cellStyle name="Normal 3" xfId="62"/>
    <cellStyle name="Normal 3 2" xfId="63"/>
    <cellStyle name="Normal 4" xfId="64"/>
    <cellStyle name="Normal 5" xfId="65"/>
    <cellStyle name="Normal 6" xfId="66"/>
    <cellStyle name="Normal_Sheet1 3" xfId="67"/>
    <cellStyle name="Note" xfId="68"/>
    <cellStyle name="Output" xfId="69"/>
    <cellStyle name="Percent" xfId="70"/>
    <cellStyle name="Percent 2" xfId="71"/>
    <cellStyle name="Percent 2 2" xfId="72"/>
    <cellStyle name="Percent 3" xfId="73"/>
    <cellStyle name="Percent 3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0"/>
  <sheetViews>
    <sheetView showGridLines="0" zoomScale="80" zoomScaleNormal="80" zoomScalePageLayoutView="0" workbookViewId="0" topLeftCell="A1">
      <selection activeCell="BJ13" sqref="BJ13"/>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6" t="str">
        <f>B2&amp;" BoQ"</f>
        <v>Item Rate BoQ</v>
      </c>
      <c r="B1" s="76"/>
      <c r="C1" s="76"/>
      <c r="D1" s="76"/>
      <c r="E1" s="76"/>
      <c r="F1" s="76"/>
      <c r="G1" s="76"/>
      <c r="H1" s="76"/>
      <c r="I1" s="76"/>
      <c r="J1" s="76"/>
      <c r="K1" s="76"/>
      <c r="L1" s="76"/>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77" t="s">
        <v>42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A4" s="13"/>
      <c r="IB4" s="13"/>
      <c r="IC4" s="13"/>
      <c r="ID4" s="13"/>
      <c r="IE4" s="13"/>
      <c r="IF4" s="14"/>
      <c r="IG4" s="14"/>
      <c r="IH4" s="14"/>
      <c r="II4" s="14"/>
    </row>
    <row r="5" spans="1:243" s="12" customFormat="1" ht="30.75" customHeight="1">
      <c r="A5" s="77" t="s">
        <v>70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A5" s="13"/>
      <c r="IB5" s="13"/>
      <c r="IC5" s="13"/>
      <c r="ID5" s="13"/>
      <c r="IE5" s="13"/>
      <c r="IF5" s="14"/>
      <c r="IG5" s="14"/>
      <c r="IH5" s="14"/>
      <c r="II5" s="14"/>
    </row>
    <row r="6" spans="1:243" s="12" customFormat="1" ht="30.75" customHeight="1">
      <c r="A6" s="77" t="s">
        <v>71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A6" s="13"/>
      <c r="IB6" s="13"/>
      <c r="IC6" s="13"/>
      <c r="ID6" s="13"/>
      <c r="IE6" s="13"/>
      <c r="IF6" s="14"/>
      <c r="IG6" s="14"/>
      <c r="IH6" s="14"/>
      <c r="II6" s="14"/>
    </row>
    <row r="7" spans="1:243" s="12"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A7" s="13"/>
      <c r="IB7" s="13"/>
      <c r="IC7" s="13"/>
      <c r="ID7" s="13"/>
      <c r="IE7" s="13"/>
      <c r="IF7" s="14"/>
      <c r="IG7" s="14"/>
      <c r="IH7" s="14"/>
      <c r="II7" s="14"/>
    </row>
    <row r="8" spans="1:243" s="16" customFormat="1" ht="76.5" customHeight="1">
      <c r="A8" s="15" t="s">
        <v>39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A8" s="17"/>
      <c r="IB8" s="17"/>
      <c r="IC8" s="17"/>
      <c r="ID8" s="17"/>
      <c r="IE8" s="17"/>
      <c r="IF8" s="18"/>
      <c r="IG8" s="18"/>
      <c r="IH8" s="18"/>
      <c r="II8" s="18"/>
    </row>
    <row r="9" spans="1:243" s="19" customFormat="1" ht="61.5" customHeight="1">
      <c r="A9" s="74" t="s">
        <v>83</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A9" s="20"/>
      <c r="IB9" s="20"/>
      <c r="IC9" s="20"/>
      <c r="ID9" s="20"/>
      <c r="IE9" s="20"/>
      <c r="IF9" s="21"/>
      <c r="IG9" s="21"/>
      <c r="IH9" s="21"/>
      <c r="II9" s="21"/>
    </row>
    <row r="10" spans="1:243" s="23" customFormat="1" ht="18.75" customHeight="1">
      <c r="A10" s="22" t="s">
        <v>82</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A10" s="24"/>
      <c r="IB10" s="24"/>
      <c r="IC10" s="24"/>
      <c r="ID10" s="24"/>
      <c r="IE10" s="24"/>
      <c r="IF10" s="25"/>
      <c r="IG10" s="25"/>
      <c r="IH10" s="25"/>
      <c r="II10" s="25"/>
    </row>
    <row r="11" spans="1:243" s="23" customFormat="1" ht="94.5" customHeight="1">
      <c r="A11" s="22" t="s">
        <v>14</v>
      </c>
      <c r="B11" s="22" t="s">
        <v>15</v>
      </c>
      <c r="C11" s="22" t="s">
        <v>16</v>
      </c>
      <c r="D11" s="22" t="s">
        <v>17</v>
      </c>
      <c r="E11" s="22" t="s">
        <v>18</v>
      </c>
      <c r="F11" s="22" t="s">
        <v>40</v>
      </c>
      <c r="G11" s="22"/>
      <c r="H11" s="22"/>
      <c r="I11" s="22" t="s">
        <v>19</v>
      </c>
      <c r="J11" s="22" t="s">
        <v>20</v>
      </c>
      <c r="K11" s="22" t="s">
        <v>21</v>
      </c>
      <c r="L11" s="22" t="s">
        <v>22</v>
      </c>
      <c r="M11" s="59" t="s">
        <v>43</v>
      </c>
      <c r="N11" s="22" t="s">
        <v>23</v>
      </c>
      <c r="O11" s="22" t="s">
        <v>24</v>
      </c>
      <c r="P11" s="22" t="s">
        <v>25</v>
      </c>
      <c r="Q11" s="22" t="s">
        <v>26</v>
      </c>
      <c r="R11" s="22"/>
      <c r="S11" s="22"/>
      <c r="T11" s="22" t="s">
        <v>27</v>
      </c>
      <c r="U11" s="22" t="s">
        <v>28</v>
      </c>
      <c r="V11" s="22" t="s">
        <v>29</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8" t="s">
        <v>41</v>
      </c>
      <c r="BB11" s="26" t="s">
        <v>30</v>
      </c>
      <c r="BC11" s="26" t="s">
        <v>31</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16.5">
      <c r="A13" s="85">
        <v>1</v>
      </c>
      <c r="B13" s="84" t="s">
        <v>44</v>
      </c>
      <c r="C13" s="28"/>
      <c r="D13" s="69"/>
      <c r="E13" s="69"/>
      <c r="F13" s="67">
        <v>18477.9</v>
      </c>
      <c r="G13" s="37"/>
      <c r="H13" s="37"/>
      <c r="I13" s="29" t="s">
        <v>32</v>
      </c>
      <c r="J13" s="30">
        <f aca="true" t="shared" si="0" ref="J13:J35">IF(I13="Less(-)",-1,1)</f>
        <v>1</v>
      </c>
      <c r="K13" s="31" t="s">
        <v>33</v>
      </c>
      <c r="L13" s="31" t="s">
        <v>4</v>
      </c>
      <c r="M13" s="73"/>
      <c r="N13" s="63"/>
      <c r="O13" s="63"/>
      <c r="P13" s="64"/>
      <c r="Q13" s="63"/>
      <c r="R13" s="63"/>
      <c r="S13" s="65"/>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0"/>
      <c r="BB13" s="32"/>
      <c r="BC13" s="61"/>
      <c r="IA13" s="35">
        <v>1</v>
      </c>
      <c r="IB13" s="35" t="s">
        <v>44</v>
      </c>
      <c r="IC13" s="35"/>
      <c r="ID13" s="35"/>
      <c r="IE13" s="35"/>
      <c r="IF13" s="36"/>
      <c r="IG13" s="36"/>
      <c r="IH13" s="36"/>
      <c r="II13" s="36"/>
    </row>
    <row r="14" spans="1:243" s="34" customFormat="1" ht="110.25">
      <c r="A14" s="86">
        <v>1.1</v>
      </c>
      <c r="B14" s="82" t="s">
        <v>45</v>
      </c>
      <c r="C14" s="28"/>
      <c r="D14" s="70"/>
      <c r="E14" s="70"/>
      <c r="F14" s="67">
        <v>12723.7</v>
      </c>
      <c r="G14" s="37"/>
      <c r="H14" s="37"/>
      <c r="I14" s="29" t="s">
        <v>32</v>
      </c>
      <c r="J14" s="30">
        <f t="shared" si="0"/>
        <v>1</v>
      </c>
      <c r="K14" s="31" t="s">
        <v>33</v>
      </c>
      <c r="L14" s="31" t="s">
        <v>4</v>
      </c>
      <c r="M14" s="73"/>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0"/>
      <c r="BB14" s="32"/>
      <c r="BC14" s="61"/>
      <c r="IA14" s="35">
        <v>1.1</v>
      </c>
      <c r="IB14" s="35" t="s">
        <v>45</v>
      </c>
      <c r="IC14" s="35"/>
      <c r="ID14" s="35"/>
      <c r="IE14" s="35"/>
      <c r="IF14" s="36"/>
      <c r="IG14" s="36"/>
      <c r="IH14" s="36"/>
      <c r="II14" s="36"/>
    </row>
    <row r="15" spans="1:243" s="34" customFormat="1" ht="54" customHeight="1">
      <c r="A15" s="86" t="s">
        <v>46</v>
      </c>
      <c r="B15" s="82" t="s">
        <v>72</v>
      </c>
      <c r="C15" s="28"/>
      <c r="D15" s="71">
        <v>14</v>
      </c>
      <c r="E15" s="72" t="s">
        <v>47</v>
      </c>
      <c r="F15" s="67">
        <v>18477.9</v>
      </c>
      <c r="G15" s="37"/>
      <c r="H15" s="37"/>
      <c r="I15" s="29" t="s">
        <v>32</v>
      </c>
      <c r="J15" s="30">
        <f t="shared" si="0"/>
        <v>1</v>
      </c>
      <c r="K15" s="31" t="s">
        <v>33</v>
      </c>
      <c r="L15" s="31" t="s">
        <v>4</v>
      </c>
      <c r="M15" s="62"/>
      <c r="N15" s="63"/>
      <c r="O15" s="63"/>
      <c r="P15" s="64"/>
      <c r="Q15" s="63"/>
      <c r="R15" s="63"/>
      <c r="S15" s="65"/>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0">
        <f>total_amount_ba($B$2,$D$2,D15,F15,J15,K15,M15)</f>
        <v>0</v>
      </c>
      <c r="BB15" s="32">
        <f>BA15+SUM(N15:AZ15)</f>
        <v>0</v>
      </c>
      <c r="BC15" s="61" t="str">
        <f>SpellNumber(L15,BB15)</f>
        <v>INR Zero Only</v>
      </c>
      <c r="IA15" s="35" t="s">
        <v>46</v>
      </c>
      <c r="IB15" s="68" t="s">
        <v>72</v>
      </c>
      <c r="IC15" s="35"/>
      <c r="ID15" s="35">
        <v>14</v>
      </c>
      <c r="IE15" s="35" t="s">
        <v>47</v>
      </c>
      <c r="IF15" s="36"/>
      <c r="IG15" s="36"/>
      <c r="IH15" s="36"/>
      <c r="II15" s="36"/>
    </row>
    <row r="16" spans="1:243" s="34" customFormat="1" ht="78.75">
      <c r="A16" s="86">
        <v>1.2</v>
      </c>
      <c r="B16" s="82" t="s">
        <v>48</v>
      </c>
      <c r="C16" s="28"/>
      <c r="D16" s="71"/>
      <c r="E16" s="72"/>
      <c r="F16" s="67">
        <v>18477.9</v>
      </c>
      <c r="G16" s="37"/>
      <c r="H16" s="37"/>
      <c r="I16" s="29" t="s">
        <v>32</v>
      </c>
      <c r="J16" s="30">
        <f t="shared" si="0"/>
        <v>1</v>
      </c>
      <c r="K16" s="31" t="s">
        <v>33</v>
      </c>
      <c r="L16" s="31" t="s">
        <v>4</v>
      </c>
      <c r="M16" s="73"/>
      <c r="N16" s="63"/>
      <c r="O16" s="63"/>
      <c r="P16" s="64"/>
      <c r="Q16" s="63"/>
      <c r="R16" s="63"/>
      <c r="S16" s="6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0"/>
      <c r="BB16" s="32"/>
      <c r="BC16" s="61"/>
      <c r="IA16" s="35">
        <v>1.2</v>
      </c>
      <c r="IB16" s="68" t="s">
        <v>48</v>
      </c>
      <c r="IC16" s="35"/>
      <c r="ID16" s="35"/>
      <c r="IE16" s="35"/>
      <c r="IF16" s="36"/>
      <c r="IG16" s="36"/>
      <c r="IH16" s="36"/>
      <c r="II16" s="36"/>
    </row>
    <row r="17" spans="1:243" s="34" customFormat="1" ht="33.75" customHeight="1">
      <c r="A17" s="86" t="s">
        <v>49</v>
      </c>
      <c r="B17" s="82" t="s">
        <v>50</v>
      </c>
      <c r="C17" s="28"/>
      <c r="D17" s="71">
        <v>50</v>
      </c>
      <c r="E17" s="72" t="s">
        <v>51</v>
      </c>
      <c r="F17" s="67">
        <v>12723.7</v>
      </c>
      <c r="G17" s="37"/>
      <c r="H17" s="37"/>
      <c r="I17" s="29" t="s">
        <v>32</v>
      </c>
      <c r="J17" s="30">
        <f t="shared" si="0"/>
        <v>1</v>
      </c>
      <c r="K17" s="31" t="s">
        <v>33</v>
      </c>
      <c r="L17" s="31" t="s">
        <v>4</v>
      </c>
      <c r="M17" s="62"/>
      <c r="N17" s="63"/>
      <c r="O17" s="63"/>
      <c r="P17" s="64"/>
      <c r="Q17" s="63"/>
      <c r="R17" s="63"/>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0">
        <f aca="true" t="shared" si="1" ref="BA17:BA22">total_amount_ba($B$2,$D$2,D17,F17,J17,K17,M17)</f>
        <v>0</v>
      </c>
      <c r="BB17" s="32">
        <f aca="true" t="shared" si="2" ref="BB17:BB22">BA17+SUM(N17:AZ17)</f>
        <v>0</v>
      </c>
      <c r="BC17" s="61" t="str">
        <f aca="true" t="shared" si="3" ref="BC17:BC22">SpellNumber(L17,BB17)</f>
        <v>INR Zero Only</v>
      </c>
      <c r="IA17" s="35" t="s">
        <v>49</v>
      </c>
      <c r="IB17" s="35" t="s">
        <v>50</v>
      </c>
      <c r="IC17" s="35"/>
      <c r="ID17" s="35">
        <v>50</v>
      </c>
      <c r="IE17" s="35" t="s">
        <v>51</v>
      </c>
      <c r="IF17" s="36"/>
      <c r="IG17" s="36"/>
      <c r="IH17" s="36"/>
      <c r="II17" s="36"/>
    </row>
    <row r="18" spans="1:243" s="34" customFormat="1" ht="36.75" customHeight="1">
      <c r="A18" s="86" t="s">
        <v>52</v>
      </c>
      <c r="B18" s="83" t="s">
        <v>53</v>
      </c>
      <c r="C18" s="28"/>
      <c r="D18" s="71">
        <v>30</v>
      </c>
      <c r="E18" s="72" t="s">
        <v>51</v>
      </c>
      <c r="F18" s="67">
        <v>18477.9</v>
      </c>
      <c r="G18" s="37"/>
      <c r="H18" s="37"/>
      <c r="I18" s="29" t="s">
        <v>32</v>
      </c>
      <c r="J18" s="30">
        <f t="shared" si="0"/>
        <v>1</v>
      </c>
      <c r="K18" s="31" t="s">
        <v>33</v>
      </c>
      <c r="L18" s="31" t="s">
        <v>4</v>
      </c>
      <c r="M18" s="62"/>
      <c r="N18" s="63"/>
      <c r="O18" s="63"/>
      <c r="P18" s="64"/>
      <c r="Q18" s="63"/>
      <c r="R18" s="63"/>
      <c r="S18" s="65"/>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0">
        <f t="shared" si="1"/>
        <v>0</v>
      </c>
      <c r="BB18" s="32">
        <f t="shared" si="2"/>
        <v>0</v>
      </c>
      <c r="BC18" s="61" t="str">
        <f t="shared" si="3"/>
        <v>INR Zero Only</v>
      </c>
      <c r="IA18" s="35" t="s">
        <v>52</v>
      </c>
      <c r="IB18" s="35" t="s">
        <v>53</v>
      </c>
      <c r="IC18" s="35"/>
      <c r="ID18" s="35">
        <v>30</v>
      </c>
      <c r="IE18" s="35" t="s">
        <v>51</v>
      </c>
      <c r="IF18" s="36"/>
      <c r="IG18" s="36"/>
      <c r="IH18" s="36"/>
      <c r="II18" s="36"/>
    </row>
    <row r="19" spans="1:243" s="34" customFormat="1" ht="39" customHeight="1">
      <c r="A19" s="86" t="s">
        <v>54</v>
      </c>
      <c r="B19" s="83" t="s">
        <v>73</v>
      </c>
      <c r="C19" s="28"/>
      <c r="D19" s="71">
        <v>25</v>
      </c>
      <c r="E19" s="72" t="s">
        <v>51</v>
      </c>
      <c r="F19" s="67">
        <v>12723.7</v>
      </c>
      <c r="G19" s="37"/>
      <c r="H19" s="37"/>
      <c r="I19" s="29" t="s">
        <v>32</v>
      </c>
      <c r="J19" s="30">
        <f t="shared" si="0"/>
        <v>1</v>
      </c>
      <c r="K19" s="31" t="s">
        <v>33</v>
      </c>
      <c r="L19" s="31" t="s">
        <v>4</v>
      </c>
      <c r="M19" s="62"/>
      <c r="N19" s="63"/>
      <c r="O19" s="63"/>
      <c r="P19" s="64"/>
      <c r="Q19" s="63"/>
      <c r="R19" s="63"/>
      <c r="S19" s="65"/>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0">
        <f t="shared" si="1"/>
        <v>0</v>
      </c>
      <c r="BB19" s="32">
        <f t="shared" si="2"/>
        <v>0</v>
      </c>
      <c r="BC19" s="61" t="str">
        <f t="shared" si="3"/>
        <v>INR Zero Only</v>
      </c>
      <c r="IA19" s="35" t="s">
        <v>54</v>
      </c>
      <c r="IB19" s="35" t="s">
        <v>73</v>
      </c>
      <c r="IC19" s="35"/>
      <c r="ID19" s="35">
        <v>25</v>
      </c>
      <c r="IE19" s="35" t="s">
        <v>51</v>
      </c>
      <c r="IF19" s="36"/>
      <c r="IG19" s="36"/>
      <c r="IH19" s="36"/>
      <c r="II19" s="36"/>
    </row>
    <row r="20" spans="1:243" s="34" customFormat="1" ht="63">
      <c r="A20" s="86">
        <v>1.3</v>
      </c>
      <c r="B20" s="82" t="s">
        <v>55</v>
      </c>
      <c r="C20" s="28"/>
      <c r="D20" s="71">
        <v>6</v>
      </c>
      <c r="E20" s="72" t="s">
        <v>56</v>
      </c>
      <c r="F20" s="67">
        <v>18477.9</v>
      </c>
      <c r="G20" s="37"/>
      <c r="H20" s="37"/>
      <c r="I20" s="29" t="s">
        <v>32</v>
      </c>
      <c r="J20" s="30">
        <f t="shared" si="0"/>
        <v>1</v>
      </c>
      <c r="K20" s="31" t="s">
        <v>33</v>
      </c>
      <c r="L20" s="31" t="s">
        <v>4</v>
      </c>
      <c r="M20" s="62"/>
      <c r="N20" s="63"/>
      <c r="O20" s="63"/>
      <c r="P20" s="64"/>
      <c r="Q20" s="63"/>
      <c r="R20" s="63"/>
      <c r="S20" s="65"/>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0">
        <f t="shared" si="1"/>
        <v>0</v>
      </c>
      <c r="BB20" s="32">
        <f t="shared" si="2"/>
        <v>0</v>
      </c>
      <c r="BC20" s="61" t="str">
        <f t="shared" si="3"/>
        <v>INR Zero Only</v>
      </c>
      <c r="IA20" s="35">
        <v>1.3</v>
      </c>
      <c r="IB20" s="68" t="s">
        <v>55</v>
      </c>
      <c r="IC20" s="35"/>
      <c r="ID20" s="35">
        <v>6</v>
      </c>
      <c r="IE20" s="35" t="s">
        <v>56</v>
      </c>
      <c r="IF20" s="36"/>
      <c r="IG20" s="36"/>
      <c r="IH20" s="36"/>
      <c r="II20" s="36"/>
    </row>
    <row r="21" spans="1:243" s="34" customFormat="1" ht="78.75">
      <c r="A21" s="86">
        <v>1.4</v>
      </c>
      <c r="B21" s="82" t="s">
        <v>57</v>
      </c>
      <c r="C21" s="28"/>
      <c r="D21" s="71">
        <v>2</v>
      </c>
      <c r="E21" s="72" t="s">
        <v>56</v>
      </c>
      <c r="F21" s="67">
        <v>18477.9</v>
      </c>
      <c r="G21" s="37"/>
      <c r="H21" s="37"/>
      <c r="I21" s="29" t="s">
        <v>32</v>
      </c>
      <c r="J21" s="30">
        <f t="shared" si="0"/>
        <v>1</v>
      </c>
      <c r="K21" s="31" t="s">
        <v>33</v>
      </c>
      <c r="L21" s="31" t="s">
        <v>4</v>
      </c>
      <c r="M21" s="62"/>
      <c r="N21" s="63"/>
      <c r="O21" s="63"/>
      <c r="P21" s="64"/>
      <c r="Q21" s="63"/>
      <c r="R21" s="63"/>
      <c r="S21" s="65"/>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0">
        <f t="shared" si="1"/>
        <v>0</v>
      </c>
      <c r="BB21" s="32">
        <f t="shared" si="2"/>
        <v>0</v>
      </c>
      <c r="BC21" s="61" t="str">
        <f t="shared" si="3"/>
        <v>INR Zero Only</v>
      </c>
      <c r="IA21" s="35">
        <v>1.4</v>
      </c>
      <c r="IB21" s="35" t="s">
        <v>57</v>
      </c>
      <c r="IC21" s="35"/>
      <c r="ID21" s="35">
        <v>2</v>
      </c>
      <c r="IE21" s="35" t="s">
        <v>56</v>
      </c>
      <c r="IF21" s="36"/>
      <c r="IG21" s="36"/>
      <c r="IH21" s="36"/>
      <c r="II21" s="36"/>
    </row>
    <row r="22" spans="1:243" s="34" customFormat="1" ht="47.25">
      <c r="A22" s="86">
        <v>1.5</v>
      </c>
      <c r="B22" s="82" t="s">
        <v>58</v>
      </c>
      <c r="C22" s="28"/>
      <c r="D22" s="71">
        <v>14</v>
      </c>
      <c r="E22" s="72" t="s">
        <v>56</v>
      </c>
      <c r="F22" s="67">
        <v>18477.9</v>
      </c>
      <c r="G22" s="37"/>
      <c r="H22" s="37"/>
      <c r="I22" s="29" t="s">
        <v>32</v>
      </c>
      <c r="J22" s="30">
        <f t="shared" si="0"/>
        <v>1</v>
      </c>
      <c r="K22" s="31" t="s">
        <v>33</v>
      </c>
      <c r="L22" s="31" t="s">
        <v>4</v>
      </c>
      <c r="M22" s="62"/>
      <c r="N22" s="63"/>
      <c r="O22" s="63"/>
      <c r="P22" s="64"/>
      <c r="Q22" s="63"/>
      <c r="R22" s="63"/>
      <c r="S22" s="65"/>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0">
        <f t="shared" si="1"/>
        <v>0</v>
      </c>
      <c r="BB22" s="32">
        <f t="shared" si="2"/>
        <v>0</v>
      </c>
      <c r="BC22" s="61" t="str">
        <f t="shared" si="3"/>
        <v>INR Zero Only</v>
      </c>
      <c r="IA22" s="35">
        <v>1.5</v>
      </c>
      <c r="IB22" s="35" t="s">
        <v>58</v>
      </c>
      <c r="IC22" s="35"/>
      <c r="ID22" s="35">
        <v>14</v>
      </c>
      <c r="IE22" s="35" t="s">
        <v>56</v>
      </c>
      <c r="IF22" s="36"/>
      <c r="IG22" s="36"/>
      <c r="IH22" s="36"/>
      <c r="II22" s="36"/>
    </row>
    <row r="23" spans="1:243" s="34" customFormat="1" ht="47.25">
      <c r="A23" s="86">
        <v>1.6</v>
      </c>
      <c r="B23" s="82" t="s">
        <v>59</v>
      </c>
      <c r="C23" s="28"/>
      <c r="D23" s="71">
        <v>3</v>
      </c>
      <c r="E23" s="72" t="s">
        <v>56</v>
      </c>
      <c r="F23" s="67">
        <v>18477.9</v>
      </c>
      <c r="G23" s="37"/>
      <c r="H23" s="37"/>
      <c r="I23" s="29" t="s">
        <v>32</v>
      </c>
      <c r="J23" s="30">
        <f>IF(I23="Less(-)",-1,1)</f>
        <v>1</v>
      </c>
      <c r="K23" s="31" t="s">
        <v>33</v>
      </c>
      <c r="L23" s="31" t="s">
        <v>4</v>
      </c>
      <c r="M23" s="62"/>
      <c r="N23" s="63"/>
      <c r="O23" s="63"/>
      <c r="P23" s="64"/>
      <c r="Q23" s="63"/>
      <c r="R23" s="63"/>
      <c r="S23" s="65"/>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0">
        <f>total_amount_ba($B$2,$D$2,D23,F23,J23,K23,M23)</f>
        <v>0</v>
      </c>
      <c r="BB23" s="32">
        <f>BA23+SUM(N23:AZ23)</f>
        <v>0</v>
      </c>
      <c r="BC23" s="61" t="str">
        <f>SpellNumber(L23,BB23)</f>
        <v>INR Zero Only</v>
      </c>
      <c r="IA23" s="35">
        <v>1.6</v>
      </c>
      <c r="IB23" s="68" t="s">
        <v>59</v>
      </c>
      <c r="IC23" s="35"/>
      <c r="ID23" s="35">
        <v>3</v>
      </c>
      <c r="IE23" s="35" t="s">
        <v>56</v>
      </c>
      <c r="IF23" s="36"/>
      <c r="IG23" s="36"/>
      <c r="IH23" s="36"/>
      <c r="II23" s="36"/>
    </row>
    <row r="24" spans="1:243" s="34" customFormat="1" ht="16.5">
      <c r="A24" s="85">
        <v>2</v>
      </c>
      <c r="B24" s="84" t="s">
        <v>60</v>
      </c>
      <c r="C24" s="28"/>
      <c r="D24" s="71"/>
      <c r="E24" s="72"/>
      <c r="F24" s="67">
        <v>18477.9</v>
      </c>
      <c r="G24" s="37"/>
      <c r="H24" s="37"/>
      <c r="I24" s="29" t="s">
        <v>32</v>
      </c>
      <c r="J24" s="30">
        <f>IF(I24="Less(-)",-1,1)</f>
        <v>1</v>
      </c>
      <c r="K24" s="31" t="s">
        <v>33</v>
      </c>
      <c r="L24" s="31" t="s">
        <v>4</v>
      </c>
      <c r="M24" s="73"/>
      <c r="N24" s="63"/>
      <c r="O24" s="63"/>
      <c r="P24" s="64"/>
      <c r="Q24" s="63"/>
      <c r="R24" s="63"/>
      <c r="S24" s="65"/>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0"/>
      <c r="BB24" s="32"/>
      <c r="BC24" s="61"/>
      <c r="IA24" s="35">
        <v>2</v>
      </c>
      <c r="IB24" s="68" t="s">
        <v>60</v>
      </c>
      <c r="IC24" s="35"/>
      <c r="ID24" s="35"/>
      <c r="IE24" s="35"/>
      <c r="IF24" s="36"/>
      <c r="IG24" s="36"/>
      <c r="IH24" s="36"/>
      <c r="II24" s="36"/>
    </row>
    <row r="25" spans="1:243" s="34" customFormat="1" ht="78.75">
      <c r="A25" s="86">
        <v>2.1</v>
      </c>
      <c r="B25" s="82" t="s">
        <v>61</v>
      </c>
      <c r="C25" s="28"/>
      <c r="D25" s="71"/>
      <c r="E25" s="72"/>
      <c r="F25" s="67">
        <v>18477.9</v>
      </c>
      <c r="G25" s="37"/>
      <c r="H25" s="37"/>
      <c r="I25" s="29" t="s">
        <v>32</v>
      </c>
      <c r="J25" s="30">
        <f>IF(I25="Less(-)",-1,1)</f>
        <v>1</v>
      </c>
      <c r="K25" s="31" t="s">
        <v>33</v>
      </c>
      <c r="L25" s="31" t="s">
        <v>4</v>
      </c>
      <c r="M25" s="73"/>
      <c r="N25" s="63"/>
      <c r="O25" s="63"/>
      <c r="P25" s="64"/>
      <c r="Q25" s="63"/>
      <c r="R25" s="63"/>
      <c r="S25" s="65"/>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0"/>
      <c r="BB25" s="32"/>
      <c r="BC25" s="61"/>
      <c r="IA25" s="35">
        <v>2.1</v>
      </c>
      <c r="IB25" s="68" t="s">
        <v>61</v>
      </c>
      <c r="IC25" s="35"/>
      <c r="ID25" s="35"/>
      <c r="IE25" s="35"/>
      <c r="IF25" s="36"/>
      <c r="IG25" s="36"/>
      <c r="IH25" s="36"/>
      <c r="II25" s="36"/>
    </row>
    <row r="26" spans="1:243" s="34" customFormat="1" ht="47.25">
      <c r="A26" s="86" t="s">
        <v>62</v>
      </c>
      <c r="B26" s="82" t="s">
        <v>74</v>
      </c>
      <c r="C26" s="28"/>
      <c r="D26" s="71">
        <v>10</v>
      </c>
      <c r="E26" s="72" t="s">
        <v>56</v>
      </c>
      <c r="F26" s="67">
        <v>12723.7</v>
      </c>
      <c r="G26" s="37"/>
      <c r="H26" s="37"/>
      <c r="I26" s="29" t="s">
        <v>32</v>
      </c>
      <c r="J26" s="30">
        <f t="shared" si="0"/>
        <v>1</v>
      </c>
      <c r="K26" s="31" t="s">
        <v>33</v>
      </c>
      <c r="L26" s="31" t="s">
        <v>4</v>
      </c>
      <c r="M26" s="62"/>
      <c r="N26" s="63"/>
      <c r="O26" s="63"/>
      <c r="P26" s="64"/>
      <c r="Q26" s="63"/>
      <c r="R26" s="63"/>
      <c r="S26" s="65"/>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0">
        <f>total_amount_ba($B$2,$D$2,D26,F26,J26,K26,M26)</f>
        <v>0</v>
      </c>
      <c r="BB26" s="32">
        <f>BA26+SUM(N26:AZ26)</f>
        <v>0</v>
      </c>
      <c r="BC26" s="61" t="str">
        <f>SpellNumber(L26,BB26)</f>
        <v>INR Zero Only</v>
      </c>
      <c r="IA26" s="35" t="s">
        <v>62</v>
      </c>
      <c r="IB26" s="68" t="s">
        <v>74</v>
      </c>
      <c r="IC26" s="35"/>
      <c r="ID26" s="35">
        <v>10</v>
      </c>
      <c r="IE26" s="35" t="s">
        <v>56</v>
      </c>
      <c r="IF26" s="36"/>
      <c r="IG26" s="36"/>
      <c r="IH26" s="36"/>
      <c r="II26" s="36"/>
    </row>
    <row r="27" spans="1:243" s="34" customFormat="1" ht="47.25">
      <c r="A27" s="86">
        <v>2.2</v>
      </c>
      <c r="B27" s="82" t="s">
        <v>75</v>
      </c>
      <c r="C27" s="28"/>
      <c r="D27" s="71">
        <v>10</v>
      </c>
      <c r="E27" s="72" t="s">
        <v>56</v>
      </c>
      <c r="F27" s="67">
        <v>12723.7</v>
      </c>
      <c r="G27" s="37"/>
      <c r="H27" s="37"/>
      <c r="I27" s="29" t="s">
        <v>32</v>
      </c>
      <c r="J27" s="30">
        <f aca="true" t="shared" si="4" ref="J27:J32">IF(I27="Less(-)",-1,1)</f>
        <v>1</v>
      </c>
      <c r="K27" s="31" t="s">
        <v>33</v>
      </c>
      <c r="L27" s="31" t="s">
        <v>4</v>
      </c>
      <c r="M27" s="62"/>
      <c r="N27" s="63"/>
      <c r="O27" s="63"/>
      <c r="P27" s="64"/>
      <c r="Q27" s="63"/>
      <c r="R27" s="63"/>
      <c r="S27" s="65"/>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0">
        <f>total_amount_ba($B$2,$D$2,D27,F27,J27,K27,M27)</f>
        <v>0</v>
      </c>
      <c r="BB27" s="32">
        <f>BA27+SUM(N27:AZ27)</f>
        <v>0</v>
      </c>
      <c r="BC27" s="61" t="str">
        <f>SpellNumber(L27,BB27)</f>
        <v>INR Zero Only</v>
      </c>
      <c r="IA27" s="35">
        <v>2.2</v>
      </c>
      <c r="IB27" s="35" t="s">
        <v>75</v>
      </c>
      <c r="IC27" s="35"/>
      <c r="ID27" s="35">
        <v>10</v>
      </c>
      <c r="IE27" s="35" t="s">
        <v>56</v>
      </c>
      <c r="IF27" s="36"/>
      <c r="IG27" s="36"/>
      <c r="IH27" s="36"/>
      <c r="II27" s="36"/>
    </row>
    <row r="28" spans="1:243" s="34" customFormat="1" ht="63">
      <c r="A28" s="86">
        <v>2.3</v>
      </c>
      <c r="B28" s="82" t="s">
        <v>76</v>
      </c>
      <c r="C28" s="28"/>
      <c r="D28" s="71">
        <v>4</v>
      </c>
      <c r="E28" s="72" t="s">
        <v>56</v>
      </c>
      <c r="F28" s="67">
        <v>12723.7</v>
      </c>
      <c r="G28" s="37"/>
      <c r="H28" s="37"/>
      <c r="I28" s="29" t="s">
        <v>32</v>
      </c>
      <c r="J28" s="30">
        <f t="shared" si="4"/>
        <v>1</v>
      </c>
      <c r="K28" s="31" t="s">
        <v>33</v>
      </c>
      <c r="L28" s="31" t="s">
        <v>4</v>
      </c>
      <c r="M28" s="62"/>
      <c r="N28" s="63"/>
      <c r="O28" s="63"/>
      <c r="P28" s="64"/>
      <c r="Q28" s="63"/>
      <c r="R28" s="63"/>
      <c r="S28" s="65"/>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0">
        <f>total_amount_ba($B$2,$D$2,D28,F28,J28,K28,M28)</f>
        <v>0</v>
      </c>
      <c r="BB28" s="32">
        <f>BA28+SUM(N28:AZ28)</f>
        <v>0</v>
      </c>
      <c r="BC28" s="61" t="str">
        <f>SpellNumber(L28,BB28)</f>
        <v>INR Zero Only</v>
      </c>
      <c r="IA28" s="35">
        <v>2.3</v>
      </c>
      <c r="IB28" s="68" t="s">
        <v>76</v>
      </c>
      <c r="IC28" s="35"/>
      <c r="ID28" s="35">
        <v>4</v>
      </c>
      <c r="IE28" s="35" t="s">
        <v>56</v>
      </c>
      <c r="IF28" s="36"/>
      <c r="IG28" s="36"/>
      <c r="IH28" s="36"/>
      <c r="II28" s="36"/>
    </row>
    <row r="29" spans="1:243" s="34" customFormat="1" ht="78.75">
      <c r="A29" s="86">
        <v>2.4</v>
      </c>
      <c r="B29" s="82" t="s">
        <v>77</v>
      </c>
      <c r="C29" s="28"/>
      <c r="D29" s="71">
        <v>4</v>
      </c>
      <c r="E29" s="72" t="s">
        <v>56</v>
      </c>
      <c r="F29" s="67">
        <v>12723.7</v>
      </c>
      <c r="G29" s="37"/>
      <c r="H29" s="37"/>
      <c r="I29" s="29" t="s">
        <v>32</v>
      </c>
      <c r="J29" s="30">
        <f t="shared" si="4"/>
        <v>1</v>
      </c>
      <c r="K29" s="31" t="s">
        <v>33</v>
      </c>
      <c r="L29" s="31" t="s">
        <v>4</v>
      </c>
      <c r="M29" s="62"/>
      <c r="N29" s="63"/>
      <c r="O29" s="63"/>
      <c r="P29" s="64"/>
      <c r="Q29" s="63"/>
      <c r="R29" s="63"/>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0">
        <f>total_amount_ba($B$2,$D$2,D29,F29,J29,K29,M29)</f>
        <v>0</v>
      </c>
      <c r="BB29" s="32">
        <f>BA29+SUM(N29:AZ29)</f>
        <v>0</v>
      </c>
      <c r="BC29" s="61" t="str">
        <f>SpellNumber(L29,BB29)</f>
        <v>INR Zero Only</v>
      </c>
      <c r="IA29" s="35">
        <v>2.4</v>
      </c>
      <c r="IB29" s="68" t="s">
        <v>77</v>
      </c>
      <c r="IC29" s="35"/>
      <c r="ID29" s="35">
        <v>4</v>
      </c>
      <c r="IE29" s="35" t="s">
        <v>56</v>
      </c>
      <c r="IF29" s="36"/>
      <c r="IG29" s="36"/>
      <c r="IH29" s="36"/>
      <c r="II29" s="36"/>
    </row>
    <row r="30" spans="1:243" s="34" customFormat="1" ht="63">
      <c r="A30" s="86">
        <v>2.5</v>
      </c>
      <c r="B30" s="82" t="s">
        <v>63</v>
      </c>
      <c r="C30" s="28"/>
      <c r="D30" s="71">
        <v>4</v>
      </c>
      <c r="E30" s="72" t="s">
        <v>56</v>
      </c>
      <c r="F30" s="67">
        <v>12723.7</v>
      </c>
      <c r="G30" s="37"/>
      <c r="H30" s="37"/>
      <c r="I30" s="29" t="s">
        <v>32</v>
      </c>
      <c r="J30" s="30">
        <f t="shared" si="4"/>
        <v>1</v>
      </c>
      <c r="K30" s="31" t="s">
        <v>33</v>
      </c>
      <c r="L30" s="31" t="s">
        <v>4</v>
      </c>
      <c r="M30" s="62"/>
      <c r="N30" s="63"/>
      <c r="O30" s="63"/>
      <c r="P30" s="64"/>
      <c r="Q30" s="63"/>
      <c r="R30" s="63"/>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0">
        <f>total_amount_ba($B$2,$D$2,D30,F30,J30,K30,M30)</f>
        <v>0</v>
      </c>
      <c r="BB30" s="32">
        <f>BA30+SUM(N30:AZ30)</f>
        <v>0</v>
      </c>
      <c r="BC30" s="61" t="str">
        <f>SpellNumber(L30,BB30)</f>
        <v>INR Zero Only</v>
      </c>
      <c r="IA30" s="35">
        <v>2.5</v>
      </c>
      <c r="IB30" s="68" t="s">
        <v>63</v>
      </c>
      <c r="IC30" s="35"/>
      <c r="ID30" s="35">
        <v>4</v>
      </c>
      <c r="IE30" s="35" t="s">
        <v>56</v>
      </c>
      <c r="IF30" s="36"/>
      <c r="IG30" s="36"/>
      <c r="IH30" s="36"/>
      <c r="II30" s="36"/>
    </row>
    <row r="31" spans="1:243" s="34" customFormat="1" ht="16.5">
      <c r="A31" s="85">
        <v>3</v>
      </c>
      <c r="B31" s="84" t="s">
        <v>64</v>
      </c>
      <c r="C31" s="28"/>
      <c r="D31" s="71"/>
      <c r="E31" s="72"/>
      <c r="F31" s="67">
        <v>18477.9</v>
      </c>
      <c r="G31" s="37"/>
      <c r="H31" s="37"/>
      <c r="I31" s="29" t="s">
        <v>32</v>
      </c>
      <c r="J31" s="30">
        <f t="shared" si="4"/>
        <v>1</v>
      </c>
      <c r="K31" s="31" t="s">
        <v>33</v>
      </c>
      <c r="L31" s="31" t="s">
        <v>4</v>
      </c>
      <c r="M31" s="73"/>
      <c r="N31" s="63"/>
      <c r="O31" s="63"/>
      <c r="P31" s="64"/>
      <c r="Q31" s="63"/>
      <c r="R31" s="63"/>
      <c r="S31" s="65"/>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0"/>
      <c r="BB31" s="32"/>
      <c r="BC31" s="61"/>
      <c r="IA31" s="35">
        <v>3</v>
      </c>
      <c r="IB31" s="68" t="s">
        <v>64</v>
      </c>
      <c r="IC31" s="35"/>
      <c r="ID31" s="35"/>
      <c r="IE31" s="35"/>
      <c r="IF31" s="36"/>
      <c r="IG31" s="36"/>
      <c r="IH31" s="36"/>
      <c r="II31" s="36"/>
    </row>
    <row r="32" spans="1:243" s="34" customFormat="1" ht="94.5">
      <c r="A32" s="86">
        <v>3.1</v>
      </c>
      <c r="B32" s="82" t="s">
        <v>78</v>
      </c>
      <c r="C32" s="28"/>
      <c r="D32" s="71"/>
      <c r="E32" s="72"/>
      <c r="F32" s="67">
        <v>18477.9</v>
      </c>
      <c r="G32" s="37"/>
      <c r="H32" s="37"/>
      <c r="I32" s="29" t="s">
        <v>32</v>
      </c>
      <c r="J32" s="30">
        <f t="shared" si="4"/>
        <v>1</v>
      </c>
      <c r="K32" s="31" t="s">
        <v>33</v>
      </c>
      <c r="L32" s="31" t="s">
        <v>4</v>
      </c>
      <c r="M32" s="73"/>
      <c r="N32" s="63"/>
      <c r="O32" s="63"/>
      <c r="P32" s="64"/>
      <c r="Q32" s="63"/>
      <c r="R32" s="63"/>
      <c r="S32" s="65"/>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0"/>
      <c r="BB32" s="32"/>
      <c r="BC32" s="61"/>
      <c r="IA32" s="35">
        <v>3.1</v>
      </c>
      <c r="IB32" s="68" t="s">
        <v>78</v>
      </c>
      <c r="IC32" s="35"/>
      <c r="ID32" s="35"/>
      <c r="IE32" s="35"/>
      <c r="IF32" s="36"/>
      <c r="IG32" s="36"/>
      <c r="IH32" s="36"/>
      <c r="II32" s="36"/>
    </row>
    <row r="33" spans="1:243" s="34" customFormat="1" ht="48.75" customHeight="1">
      <c r="A33" s="86" t="s">
        <v>65</v>
      </c>
      <c r="B33" s="82" t="s">
        <v>79</v>
      </c>
      <c r="C33" s="28"/>
      <c r="D33" s="71">
        <v>1</v>
      </c>
      <c r="E33" s="72" t="s">
        <v>56</v>
      </c>
      <c r="F33" s="67">
        <v>12723.7</v>
      </c>
      <c r="G33" s="37"/>
      <c r="H33" s="37"/>
      <c r="I33" s="29" t="s">
        <v>32</v>
      </c>
      <c r="J33" s="30">
        <f t="shared" si="0"/>
        <v>1</v>
      </c>
      <c r="K33" s="31" t="s">
        <v>33</v>
      </c>
      <c r="L33" s="31" t="s">
        <v>4</v>
      </c>
      <c r="M33" s="62"/>
      <c r="N33" s="63"/>
      <c r="O33" s="63"/>
      <c r="P33" s="64"/>
      <c r="Q33" s="63"/>
      <c r="R33" s="63"/>
      <c r="S33" s="65"/>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0">
        <f>total_amount_ba($B$2,$D$2,D33,F33,J33,K33,M33)</f>
        <v>0</v>
      </c>
      <c r="BB33" s="32">
        <f>BA33+SUM(N33:AZ33)</f>
        <v>0</v>
      </c>
      <c r="BC33" s="61" t="str">
        <f>SpellNumber(L33,BB33)</f>
        <v>INR Zero Only</v>
      </c>
      <c r="IA33" s="35" t="s">
        <v>65</v>
      </c>
      <c r="IB33" s="35" t="s">
        <v>79</v>
      </c>
      <c r="IC33" s="35"/>
      <c r="ID33" s="35">
        <v>1</v>
      </c>
      <c r="IE33" s="35" t="s">
        <v>56</v>
      </c>
      <c r="IF33" s="36"/>
      <c r="IG33" s="36"/>
      <c r="IH33" s="36"/>
      <c r="II33" s="36"/>
    </row>
    <row r="34" spans="1:243" s="34" customFormat="1" ht="64.5" customHeight="1">
      <c r="A34" s="86">
        <v>3.2</v>
      </c>
      <c r="B34" s="82" t="s">
        <v>66</v>
      </c>
      <c r="C34" s="28"/>
      <c r="D34" s="71"/>
      <c r="E34" s="72"/>
      <c r="F34" s="67">
        <v>18477.9</v>
      </c>
      <c r="G34" s="37"/>
      <c r="H34" s="37"/>
      <c r="I34" s="29" t="s">
        <v>32</v>
      </c>
      <c r="J34" s="30">
        <f t="shared" si="0"/>
        <v>1</v>
      </c>
      <c r="K34" s="31" t="s">
        <v>33</v>
      </c>
      <c r="L34" s="31" t="s">
        <v>4</v>
      </c>
      <c r="M34" s="73"/>
      <c r="N34" s="63"/>
      <c r="O34" s="63"/>
      <c r="P34" s="64"/>
      <c r="Q34" s="63"/>
      <c r="R34" s="63"/>
      <c r="S34" s="65"/>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0"/>
      <c r="BB34" s="32"/>
      <c r="BC34" s="61"/>
      <c r="IA34" s="35">
        <v>3.2</v>
      </c>
      <c r="IB34" s="68" t="s">
        <v>66</v>
      </c>
      <c r="IC34" s="35"/>
      <c r="ID34" s="35"/>
      <c r="IE34" s="35"/>
      <c r="IF34" s="36"/>
      <c r="IG34" s="36"/>
      <c r="IH34" s="36"/>
      <c r="II34" s="36"/>
    </row>
    <row r="35" spans="1:243" s="34" customFormat="1" ht="36.75" customHeight="1">
      <c r="A35" s="86" t="s">
        <v>67</v>
      </c>
      <c r="B35" s="82" t="s">
        <v>68</v>
      </c>
      <c r="C35" s="28"/>
      <c r="D35" s="71">
        <v>8</v>
      </c>
      <c r="E35" s="72" t="s">
        <v>56</v>
      </c>
      <c r="F35" s="67">
        <v>18477.9</v>
      </c>
      <c r="G35" s="37"/>
      <c r="H35" s="37"/>
      <c r="I35" s="29" t="s">
        <v>32</v>
      </c>
      <c r="J35" s="30">
        <f t="shared" si="0"/>
        <v>1</v>
      </c>
      <c r="K35" s="31" t="s">
        <v>33</v>
      </c>
      <c r="L35" s="31" t="s">
        <v>4</v>
      </c>
      <c r="M35" s="62"/>
      <c r="N35" s="63"/>
      <c r="O35" s="63"/>
      <c r="P35" s="64"/>
      <c r="Q35" s="63"/>
      <c r="R35" s="63"/>
      <c r="S35" s="65"/>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0">
        <f>total_amount_ba($B$2,$D$2,D35,F35,J35,K35,M35)</f>
        <v>0</v>
      </c>
      <c r="BB35" s="32">
        <f>BA35+SUM(N35:AZ35)</f>
        <v>0</v>
      </c>
      <c r="BC35" s="61" t="str">
        <f>SpellNumber(L35,BB35)</f>
        <v>INR Zero Only</v>
      </c>
      <c r="IA35" s="35" t="s">
        <v>67</v>
      </c>
      <c r="IB35" s="35" t="s">
        <v>68</v>
      </c>
      <c r="IC35" s="35"/>
      <c r="ID35" s="35">
        <v>8</v>
      </c>
      <c r="IE35" s="35" t="s">
        <v>56</v>
      </c>
      <c r="IF35" s="36"/>
      <c r="IG35" s="36"/>
      <c r="IH35" s="36"/>
      <c r="II35" s="36"/>
    </row>
    <row r="36" spans="1:243" s="34" customFormat="1" ht="63">
      <c r="A36" s="86">
        <v>3.3</v>
      </c>
      <c r="B36" s="82" t="s">
        <v>80</v>
      </c>
      <c r="C36" s="28"/>
      <c r="D36" s="71"/>
      <c r="E36" s="72"/>
      <c r="F36" s="67">
        <v>18477.9</v>
      </c>
      <c r="G36" s="37"/>
      <c r="H36" s="37"/>
      <c r="I36" s="29" t="s">
        <v>32</v>
      </c>
      <c r="J36" s="30">
        <f>IF(I36="Less(-)",-1,1)</f>
        <v>1</v>
      </c>
      <c r="K36" s="31" t="s">
        <v>33</v>
      </c>
      <c r="L36" s="31" t="s">
        <v>4</v>
      </c>
      <c r="M36" s="73"/>
      <c r="N36" s="63"/>
      <c r="O36" s="63"/>
      <c r="P36" s="64"/>
      <c r="Q36" s="63"/>
      <c r="R36" s="63"/>
      <c r="S36" s="65"/>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0"/>
      <c r="BB36" s="32"/>
      <c r="BC36" s="61"/>
      <c r="IA36" s="35">
        <v>3.3</v>
      </c>
      <c r="IB36" s="68" t="s">
        <v>80</v>
      </c>
      <c r="IC36" s="35"/>
      <c r="ID36" s="35"/>
      <c r="IE36" s="35"/>
      <c r="IF36" s="36"/>
      <c r="IG36" s="36"/>
      <c r="IH36" s="36"/>
      <c r="II36" s="36"/>
    </row>
    <row r="37" spans="1:243" s="34" customFormat="1" ht="45" customHeight="1">
      <c r="A37" s="86" t="s">
        <v>69</v>
      </c>
      <c r="B37" s="82" t="s">
        <v>81</v>
      </c>
      <c r="C37" s="28"/>
      <c r="D37" s="71">
        <v>1</v>
      </c>
      <c r="E37" s="72" t="s">
        <v>56</v>
      </c>
      <c r="F37" s="67">
        <v>18477.9</v>
      </c>
      <c r="G37" s="37"/>
      <c r="H37" s="37"/>
      <c r="I37" s="29" t="s">
        <v>32</v>
      </c>
      <c r="J37" s="30">
        <f>IF(I37="Less(-)",-1,1)</f>
        <v>1</v>
      </c>
      <c r="K37" s="31" t="s">
        <v>33</v>
      </c>
      <c r="L37" s="31" t="s">
        <v>4</v>
      </c>
      <c r="M37" s="62"/>
      <c r="N37" s="63"/>
      <c r="O37" s="63"/>
      <c r="P37" s="64"/>
      <c r="Q37" s="63"/>
      <c r="R37" s="63"/>
      <c r="S37" s="65"/>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0">
        <f>total_amount_ba($B$2,$D$2,D37,F37,J37,K37,M37)</f>
        <v>0</v>
      </c>
      <c r="BB37" s="32">
        <f>BA37+SUM(N37:AZ37)</f>
        <v>0</v>
      </c>
      <c r="BC37" s="61" t="str">
        <f>SpellNumber(L37,BB37)</f>
        <v>INR Zero Only</v>
      </c>
      <c r="IA37" s="35" t="s">
        <v>69</v>
      </c>
      <c r="IB37" s="35" t="s">
        <v>81</v>
      </c>
      <c r="IC37" s="35"/>
      <c r="ID37" s="35">
        <v>1</v>
      </c>
      <c r="IE37" s="35" t="s">
        <v>56</v>
      </c>
      <c r="IF37" s="36"/>
      <c r="IG37" s="36"/>
      <c r="IH37" s="36"/>
      <c r="II37" s="36"/>
    </row>
    <row r="38" spans="1:243" s="34" customFormat="1" ht="33" customHeight="1">
      <c r="A38" s="87" t="s">
        <v>34</v>
      </c>
      <c r="B38" s="88"/>
      <c r="C38" s="38"/>
      <c r="D38" s="39"/>
      <c r="E38" s="39"/>
      <c r="F38" s="39"/>
      <c r="G38" s="39"/>
      <c r="H38" s="40"/>
      <c r="I38" s="40"/>
      <c r="J38" s="40"/>
      <c r="K38" s="40"/>
      <c r="L38" s="41"/>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3">
        <f>SUM(BA13:BA37)</f>
        <v>0</v>
      </c>
      <c r="BB38" s="43">
        <f>SUM(BB15:BB15)</f>
        <v>0</v>
      </c>
      <c r="BC38" s="33" t="str">
        <f>SpellNumber($E$2,BA38)</f>
        <v>INR Zero Only</v>
      </c>
      <c r="IA38" s="35"/>
      <c r="IB38" s="35"/>
      <c r="IC38" s="35"/>
      <c r="ID38" s="35"/>
      <c r="IE38" s="35"/>
      <c r="IF38" s="36"/>
      <c r="IG38" s="36"/>
      <c r="IH38" s="36"/>
      <c r="II38" s="36"/>
    </row>
    <row r="39" spans="1:243" s="51" customFormat="1" ht="39" customHeight="1" hidden="1">
      <c r="A39" s="89" t="s">
        <v>35</v>
      </c>
      <c r="B39" s="90"/>
      <c r="C39" s="44"/>
      <c r="D39" s="45"/>
      <c r="E39" s="56" t="s">
        <v>36</v>
      </c>
      <c r="F39" s="57"/>
      <c r="G39" s="46"/>
      <c r="H39" s="47"/>
      <c r="I39" s="47"/>
      <c r="J39" s="47"/>
      <c r="K39" s="48"/>
      <c r="L39" s="49"/>
      <c r="M39" s="50"/>
      <c r="O39" s="34"/>
      <c r="P39" s="34"/>
      <c r="Q39" s="34"/>
      <c r="R39" s="34"/>
      <c r="S39" s="34"/>
      <c r="BA39" s="52">
        <f>IF(ISBLANK(F39),0,IF(E39="Excess (+)",ROUND(BA38+(BA38*F39),2),IF(E39="Less (-)",ROUND(BA38+(BA38*F39*(-1)),2),0)))</f>
        <v>0</v>
      </c>
      <c r="BB39" s="53">
        <f>ROUND(BA39,0)</f>
        <v>0</v>
      </c>
      <c r="BC39" s="33" t="str">
        <f>SpellNumber(L39,BB39)</f>
        <v> Zero Only</v>
      </c>
      <c r="IA39" s="54"/>
      <c r="IB39" s="54"/>
      <c r="IC39" s="54"/>
      <c r="ID39" s="54"/>
      <c r="IE39" s="54"/>
      <c r="IF39" s="55"/>
      <c r="IG39" s="55"/>
      <c r="IH39" s="55"/>
      <c r="II39" s="55"/>
    </row>
    <row r="40" spans="1:243" s="51" customFormat="1" ht="51" customHeight="1">
      <c r="A40" s="87" t="s">
        <v>37</v>
      </c>
      <c r="B40" s="87"/>
      <c r="C40" s="75" t="str">
        <f>SpellNumber($E$2,BA38)</f>
        <v>INR Zero Only</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54"/>
      <c r="IB40" s="54"/>
      <c r="IC40" s="54"/>
      <c r="ID40" s="54"/>
      <c r="IE40" s="54"/>
      <c r="IF40" s="55"/>
      <c r="IG40" s="55"/>
      <c r="IH40" s="55"/>
      <c r="II40" s="55"/>
    </row>
  </sheetData>
  <sheetProtection sheet="1"/>
  <mergeCells count="8">
    <mergeCell ref="A9:BC9"/>
    <mergeCell ref="C40:BC40"/>
    <mergeCell ref="A1:L1"/>
    <mergeCell ref="A4:BC4"/>
    <mergeCell ref="A5:BC5"/>
    <mergeCell ref="A6:BC6"/>
    <mergeCell ref="A7:BC7"/>
    <mergeCell ref="B8:BC8"/>
  </mergeCells>
  <dataValidations count="18">
    <dataValidation type="list" allowBlank="1" showErrorMessage="1" sqref="K13:K3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A37">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37">
      <formula1>0</formula1>
      <formula2>999999999999999</formula2>
    </dataValidation>
    <dataValidation allowBlank="1" showInputMessage="1" showErrorMessage="1" promptTitle="Units" prompt="Please enter Units in text" sqref="E13:E37"/>
    <dataValidation type="list" allowBlank="1" showInputMessage="1" showErrorMessage="1" sqref="L13 L14 L15 L16 L17 L18 L19 L20 L21 L22 L23 L24 L25 L26 L27 L28 L29 L30 L31 L32 L33 L34 L35 L37 L36">
      <formula1>"INR"</formula1>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Itemcode/Make" prompt="Please enter text" sqref="C13:C37">
      <formula1>0</formula1>
      <formula2>0</formula2>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list" showErrorMessage="1" sqref="I13:I37">
      <formula1>"Excess(+),Less(-)"</formula1>
      <formula2>0</formula2>
    </dataValidation>
    <dataValidation allowBlank="1" showInputMessage="1" showErrorMessage="1" promptTitle="Addition / Deduction" prompt="Please Choose the correct One" sqref="J13:J37">
      <formula1>0</formula1>
      <formula2>0</formula2>
    </dataValidation>
  </dataValidations>
  <printOptions/>
  <pageMargins left="0.55" right="0.329861111111111" top="0.609722222222222" bottom="0.509722222222222" header="0.511805555555556" footer="0.511805555555556"/>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38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2020-01-02T08:34:59Z</cp:lastPrinted>
  <dcterms:created xsi:type="dcterms:W3CDTF">2009-01-30T06:42:42Z</dcterms:created>
  <dcterms:modified xsi:type="dcterms:W3CDTF">2020-08-17T06:06:31Z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