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<sst xmlns="http://schemas.openxmlformats.org/spreadsheetml/2006/main" count="101" uniqueCount="50">
  <si>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</si>
  <si>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</si>
  <si>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</si>
  <si>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</si>
  <si>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</si>
  <si>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</si>
  <si>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</si>
  <si>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</si>
  <si>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</si>
  <si>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</si>
  <si>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</si>
  <si>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</si>
  <si>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</si>
  <si>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</si>
  <si>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</si>
  <si>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</si>
  <si>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</si>
  <si>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</si>
  <si>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</si>
  <si>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</si>
  <si>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</si>
  <si>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</si>
  <si>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</si>
  <si>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</si>
  <si>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</si>
  <si>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</si>
  <si>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</si>
  <si>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</si>
  <si>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</si>
  <si>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</si>
  <si>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</si>
  <si>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</si>
  <si>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</si>
  <si>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</si>
  <si>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</si>
  <si>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</si>
  <si>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</si>
  <si>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</si>
  <si>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</si>
  <si>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</si>
  <si>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</si>
  <si>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</si>
  <si>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</si>
  <si>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</si>
  <si>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</si>
  <si>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</si>
  <si>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Supply and Installation of Polyurethane Foam (PUF) insulated isowall false ceiling panel for 5 AHUs/HRUs in Physical Science Block (PSB) corridor near room no. 1201 &amp; 1214 at IISER campus, Thiruvananthapuram</t>
  </si>
  <si>
    <t>Supply and Installation of 50 mm thick prefabricated rigid polyurethane foam (PUF) insulated double side sheet powder coated isowall  sandwich ceiling panel (Nominal density 50 kg/m3), both sides of the panel shall be laminated with 0.50mm thick galvanized steel sheet coated with polyester paint with strippable polythene sheet including  necessary supports, fittings etc. Necessary access trap doors (removable) with frames and supports for the 5 AHUs/HRUs to be provided as directed by the Engineer In Charge.
Make : Beardsell/Cosmic/Lloyd Insulation</t>
  </si>
  <si>
    <r>
      <t xml:space="preserve">Supply and Installation of 50 mm thick prefabricated rigid polyurethane foam (PUF) insulated double side sheet powder coated isowall  sandwich ceiling panel (Nominal density 50 kg/m3), both sides of the panel shall be laminated with 0.50mm thick galvanized steel sheet coated with polyester paint with strippable polythene sheet including  necessary supports, fittings etc. Necessary access trap doors (removable) with frames and supports for the 5 AHUs/HRUs to be provided as directed by the Engineer In Charge.
</t>
    </r>
    <r>
      <rPr>
        <b/>
        <sz val="11"/>
        <color indexed="8"/>
        <rFont val="Book Antiqua"/>
        <family val="1"/>
      </rPr>
      <t>Make : Beardsell/Cosmic/Lloyd Insulation</t>
    </r>
  </si>
  <si>
    <t>SQM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</si>
</sst>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sz val="11"/>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2" fontId="5" fillId="0" borderId="12" xfId="58" applyNumberFormat="1" applyFont="1" applyFill="1" applyBorder="1" applyAlignment="1">
      <alignment horizontal="center" vertical="top"/>
      <protection/>
    </xf>
    <xf numFmtId="0" fontId="63"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A4" sqref="A4:BC4"/>
    </sheetView>
  </sheetViews>
  <sheetFormatPr defaultColWidth="9.140625" defaultRowHeight="15"/>
  <cols>
    <col min="1" max="1" width="14.28125" style="1" customWidth="1"/>
    <col min="2" max="2" width="65.00390625" style="1" customWidth="1"/>
    <col min="3" max="3" width="10.140625" style="1" hidden="1" customWidth="1"/>
    <col min="4" max="4" width="14.57421875" style="75"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1" t="s">
        <v>3</v>
      </c>
      <c r="E2" s="9" t="s">
        <v>4</v>
      </c>
      <c r="J2" s="11"/>
      <c r="K2" s="11"/>
      <c r="L2" s="11"/>
      <c r="O2" s="6"/>
      <c r="P2" s="6"/>
      <c r="Q2" s="7"/>
      <c r="IA2" s="8"/>
      <c r="IB2" s="8"/>
      <c r="IC2" s="8"/>
      <c r="ID2" s="8"/>
      <c r="IE2" s="8"/>
    </row>
    <row r="3" spans="1:243" s="5" customFormat="1" ht="30" customHeight="1" hidden="1">
      <c r="A3" s="5" t="s">
        <v>5</v>
      </c>
      <c r="C3" s="5" t="s">
        <v>6</v>
      </c>
      <c r="D3" s="72"/>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8"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8" t="s">
        <v>18</v>
      </c>
      <c r="E11" s="22" t="s">
        <v>19</v>
      </c>
      <c r="F11" s="22" t="s">
        <v>41</v>
      </c>
      <c r="G11" s="22"/>
      <c r="H11" s="22"/>
      <c r="I11" s="22" t="s">
        <v>20</v>
      </c>
      <c r="J11" s="22" t="s">
        <v>21</v>
      </c>
      <c r="K11" s="22" t="s">
        <v>22</v>
      </c>
      <c r="L11" s="22" t="s">
        <v>23</v>
      </c>
      <c r="M11" s="65"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2"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2" customFormat="1" ht="173.25" customHeight="1">
      <c r="A13" s="77">
        <v>1</v>
      </c>
      <c r="B13" s="80" t="s">
        <v>48</v>
      </c>
      <c r="C13" s="76"/>
      <c r="D13" s="63">
        <v>90</v>
      </c>
      <c r="E13" s="64" t="s">
        <v>49</v>
      </c>
      <c r="F13" s="79">
        <f>4250*1.18</f>
        <v>5015</v>
      </c>
      <c r="G13" s="35"/>
      <c r="H13" s="35"/>
      <c r="I13" s="28" t="s">
        <v>33</v>
      </c>
      <c r="J13" s="29">
        <f>IF(I13="Less(-)",-1,1)</f>
        <v>1</v>
      </c>
      <c r="K13" s="30" t="s">
        <v>34</v>
      </c>
      <c r="L13" s="30" t="s">
        <v>4</v>
      </c>
      <c r="M13" s="78"/>
      <c r="N13" s="36"/>
      <c r="O13" s="36"/>
      <c r="P13" s="37"/>
      <c r="Q13" s="36"/>
      <c r="R13" s="36"/>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7">
        <f>total_amount_ba($B$2,$D$2,D13,F13,J13,K13,M13)</f>
        <v>0</v>
      </c>
      <c r="BB13" s="67">
        <f>BA13+SUM(N13:AZ13)</f>
        <v>0</v>
      </c>
      <c r="BC13" s="66" t="str">
        <f>SpellNumber(L13,BB13)</f>
        <v>INR Zero Only</v>
      </c>
      <c r="IA13" s="33">
        <v>1</v>
      </c>
      <c r="IB13" s="61" t="s">
        <v>47</v>
      </c>
      <c r="IC13" s="33"/>
      <c r="ID13" s="33">
        <v>90</v>
      </c>
      <c r="IE13" s="33" t="s">
        <v>49</v>
      </c>
      <c r="IF13" s="34"/>
      <c r="IG13" s="34"/>
      <c r="IH13" s="34"/>
      <c r="II13" s="34"/>
    </row>
    <row r="14" spans="1:243" s="32" customFormat="1" ht="33" customHeight="1">
      <c r="A14" s="70" t="s">
        <v>35</v>
      </c>
      <c r="B14" s="69"/>
      <c r="C14" s="41"/>
      <c r="D14" s="73"/>
      <c r="E14" s="42"/>
      <c r="F14" s="42"/>
      <c r="G14" s="42"/>
      <c r="H14" s="43"/>
      <c r="I14" s="43"/>
      <c r="J14" s="43"/>
      <c r="K14" s="43"/>
      <c r="L14" s="44"/>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68">
        <f>SUM(BA13:BA13)</f>
        <v>0</v>
      </c>
      <c r="BB14" s="68" t="e">
        <f>SUM(#REF!)</f>
        <v>#REF!</v>
      </c>
      <c r="BC14" s="66" t="str">
        <f>SpellNumber($E$2,BA14)</f>
        <v>INR Zero Only</v>
      </c>
      <c r="IA14" s="33"/>
      <c r="IB14" s="33"/>
      <c r="IC14" s="33"/>
      <c r="ID14" s="33"/>
      <c r="IE14" s="33"/>
      <c r="IF14" s="34"/>
      <c r="IG14" s="34"/>
      <c r="IH14" s="34"/>
      <c r="II14" s="34"/>
    </row>
    <row r="15" spans="1:243" s="54" customFormat="1" ht="39" customHeight="1" hidden="1">
      <c r="A15" s="46" t="s">
        <v>36</v>
      </c>
      <c r="B15" s="47"/>
      <c r="C15" s="48"/>
      <c r="D15" s="74"/>
      <c r="E15" s="59" t="s">
        <v>37</v>
      </c>
      <c r="F15" s="60"/>
      <c r="G15" s="49"/>
      <c r="H15" s="50"/>
      <c r="I15" s="50"/>
      <c r="J15" s="50"/>
      <c r="K15" s="51"/>
      <c r="L15" s="52"/>
      <c r="M15" s="53"/>
      <c r="O15" s="32"/>
      <c r="P15" s="32"/>
      <c r="Q15" s="32"/>
      <c r="R15" s="32"/>
      <c r="S15" s="32"/>
      <c r="BA15" s="55">
        <f>IF(ISBLANK(F15),0,IF(E15="Excess (+)",ROUND(BA14+(BA14*F15),2),IF(E15="Less (-)",ROUND(BA14+(BA14*F15*(-1)),2),0)))</f>
        <v>0</v>
      </c>
      <c r="BB15" s="56">
        <f>ROUND(BA15,0)</f>
        <v>0</v>
      </c>
      <c r="BC15" s="31" t="str">
        <f>SpellNumber(L15,BB15)</f>
        <v> Zero Only</v>
      </c>
      <c r="IA15" s="57"/>
      <c r="IB15" s="57"/>
      <c r="IC15" s="57"/>
      <c r="ID15" s="57"/>
      <c r="IE15" s="57"/>
      <c r="IF15" s="58"/>
      <c r="IG15" s="58"/>
      <c r="IH15" s="58"/>
      <c r="II15" s="58"/>
    </row>
    <row r="16" spans="1:243" s="54" customFormat="1" ht="51" customHeight="1">
      <c r="A16" s="70" t="s">
        <v>38</v>
      </c>
      <c r="B16" s="40"/>
      <c r="C16" s="82" t="str">
        <f>SpellNumber($E$2,BA14)</f>
        <v>INR Zero Only</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IA16" s="57"/>
      <c r="IB16" s="57"/>
      <c r="IC16" s="57"/>
      <c r="ID16" s="57"/>
      <c r="IE16" s="57"/>
      <c r="IF16" s="58"/>
      <c r="IG16" s="58"/>
      <c r="IH16" s="58"/>
      <c r="II16" s="58"/>
    </row>
  </sheetData>
  <sheetProtection password="F5B2" sheet="1"/>
  <mergeCells count="8">
    <mergeCell ref="A9:BC9"/>
    <mergeCell ref="C16:BC1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2024-06-20T05:35:49Z</cp:lastPrinted>
  <dcterms:created xsi:type="dcterms:W3CDTF">2009-01-30T06:42:42Z</dcterms:created>
  <dcterms:modified xsi:type="dcterms:W3CDTF">2024-06-20T05:36:04Z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gqMUqt10Vfh5xjJsWauuV9o8vHU=</vt:lpwstr>
  </property>
</Properties>
</file>