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<sst xmlns="http://schemas.openxmlformats.org/spreadsheetml/2006/main" count="158" uniqueCount="61">
  <si>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</si>
  <si>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</si>
  <si>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</si>
  <si>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</si>
  <si>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</si>
  <si>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</si>
  <si>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</si>
  <si>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</si>
  <si>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</si>
  <si>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</si>
  <si>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</si>
  <si>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</si>
  <si>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</si>
  <si>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</si>
  <si>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</si>
  <si>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</si>
  <si>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</si>
  <si>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</si>
  <si>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</si>
  <si>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</si>
  <si>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</si>
  <si>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</si>
  <si>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</si>
  <si>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</si>
  <si>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</si>
  <si>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</si>
  <si>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</si>
  <si>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</si>
  <si>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</si>
  <si>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</si>
  <si>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</si>
  <si>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</si>
  <si>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</si>
  <si>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</si>
  <si>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</si>
  <si>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</si>
  <si>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</si>
  <si>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</si>
  <si>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</si>
  <si>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</si>
  <si>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</si>
  <si>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</si>
  <si>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</si>
  <si>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</si>
  <si>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</si>
  <si>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</si>
  <si>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</si>
  <si>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Supply of one number XLPE power cable of 1.1 kV grade of following size as required.</t>
  </si>
  <si>
    <t>3C x 4 sqmm Aluminium armoured cable</t>
  </si>
  <si>
    <t>Laying and fixing of one number PVC insulated and PVC sheathed / XLPE power cable of 1.1 KV grade of following size on wall surface as required</t>
  </si>
  <si>
    <t>Upto 35 sq. mm (clamped with 1mm thick saddle)</t>
  </si>
  <si>
    <t>Supplying and laying of following size DWC HDPE pipe ISI marked along with all accessories like socket, bend, couplers etc. conforming to IS 14930, Part II complete with fitting and cutting, jointing etc. Direct in ground (75 cm below ground level) including excavation and refilling the trench but excluding sand cushioning and protective covering etc., complete as required.</t>
  </si>
  <si>
    <t>63 mm dia (OD-63 mm &amp; ID-51 mm nominal)</t>
  </si>
  <si>
    <t>Laying of one number PVC insulated and PVC sheathed / XLPE power cable of 1.1 kV grade size upto 35sqmm in the existing RCC/ HUME/ METAL/HDPE pipe as required.</t>
  </si>
  <si>
    <t>Supplying and making end termination with brass compression gland and aluminum lugs for following size of PVC insulated and PVC sheathed / XLPE aluminum conductor cable of 1.1kV grade as required.</t>
  </si>
  <si>
    <t>3core X 4 sq. mm</t>
  </si>
  <si>
    <t xml:space="preserve">Supplying and fixing DP weather proof terminal box on surface/ recess along with 25/32amps 240 volts “C” curve DP MCB complete with connections, testing and commissioning etc. as required. (Weather proof terminal box: Sintex Model No. GSJB-2014/Equivalent)
</t>
  </si>
  <si>
    <t>Supply, installation, testing and commissioning of pre-wired LED street light with lumen level not less than 3000lumens and not more than 30W power, the fixture should be epoxy powder coated pressure diecast aluminium housing with clear diffuser, THD&lt;10%, PF&gt;=0.95, 5700K pure white, min 4KV surge protection, IP66 protection, conforms to IS 10322 Part 5  complete, including necessary interconnections and Earthing as required.
(Approved makes: 
Bajaj Cat No: ENXT P 36L WH PO PC SD/ Wipro : LR02-331-XXX-55XX, Havells: ENDURA CITYLITEPLATPLUSSL30WLED)</t>
  </si>
  <si>
    <t>Fabrication, supply, and fixing of street light pole made of 80mm dia, 4.5 mtr high, class 'C' GI pipe with 300mmx300mm x16mm MS plate welded to the base along with top arm bracket length 3  feet suitable for mounting LED street light fixtures as mentioned in item no. 1.0, cutting, threading, welding, earth excavation, providing PCC pedestal as per site requirement, coping, including supply of GI pipe, weather proof terminal box of suitable size with 6A DP MCB , 3core x 1.5sqmm flexible PVC copper cable for interconnecting light fixture to the MCB, 50mm dia GI sleeve for cable entry, earthing etc  complete as required and painting with two coats of epoxy primer and epoxy paint complete as required and as directed by Engineer in charge. (Drawing of the pole shall be got approved from EIC prior to fabrication)
(Weather proof terminal box: Sintex Model No. GSJB-2014/Equivalent)</t>
  </si>
  <si>
    <t>Name of Work: External lighting along the pedestrain pathway near volley ball court at IISER,Thiruvananthapuram</t>
  </si>
  <si>
    <t>Metre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</si>
</sst>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4" fillId="0" borderId="23" xfId="0" applyFont="1" applyFill="1" applyBorder="1" applyAlignment="1">
      <alignment horizontal="justify"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7"/>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2" t="str">
        <f>B2&amp;" BoQ"</f>
        <v>Item Rate BoQ</v>
      </c>
      <c r="B1" s="82"/>
      <c r="C1" s="82"/>
      <c r="D1" s="82"/>
      <c r="E1" s="82"/>
      <c r="F1" s="82"/>
      <c r="G1" s="82"/>
      <c r="H1" s="82"/>
      <c r="I1" s="82"/>
      <c r="J1" s="82"/>
      <c r="K1" s="82"/>
      <c r="L1" s="82"/>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3" t="s">
        <v>45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A4" s="13"/>
      <c r="IB4" s="13"/>
      <c r="IC4" s="13"/>
      <c r="ID4" s="13"/>
      <c r="IE4" s="13"/>
      <c r="IF4" s="14"/>
      <c r="IG4" s="14"/>
      <c r="IH4" s="14"/>
      <c r="II4" s="14"/>
    </row>
    <row r="5" spans="1:243" s="12" customFormat="1" ht="30.75" customHeight="1">
      <c r="A5" s="83" t="s">
        <v>59</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A5" s="13"/>
      <c r="IB5" s="13"/>
      <c r="IC5" s="13"/>
      <c r="ID5" s="13"/>
      <c r="IE5" s="13"/>
      <c r="IF5" s="14"/>
      <c r="IG5" s="14"/>
      <c r="IH5" s="14"/>
      <c r="II5" s="14"/>
    </row>
    <row r="6" spans="1:243" s="12" customFormat="1" ht="30.75" customHeight="1">
      <c r="A6" s="83" t="s">
        <v>43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A6" s="13"/>
      <c r="IB6" s="13"/>
      <c r="IC6" s="13"/>
      <c r="ID6" s="13"/>
      <c r="IE6" s="13"/>
      <c r="IF6" s="14"/>
      <c r="IG6" s="14"/>
      <c r="IH6" s="14"/>
      <c r="II6" s="14"/>
    </row>
    <row r="7" spans="1:243" s="12" customFormat="1" ht="29.25" customHeight="1"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A7" s="13"/>
      <c r="IB7" s="13"/>
      <c r="IC7" s="13"/>
      <c r="ID7" s="13"/>
      <c r="IE7" s="13"/>
      <c r="IF7" s="14"/>
      <c r="IG7" s="14"/>
      <c r="IH7" s="14"/>
      <c r="II7" s="14"/>
    </row>
    <row r="8" spans="1:243" s="16" customFormat="1" ht="76.5" customHeight="1">
      <c r="A8" s="15" t="s">
        <v>40</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A8" s="17"/>
      <c r="IB8" s="17"/>
      <c r="IC8" s="17"/>
      <c r="ID8" s="17"/>
      <c r="IE8" s="17"/>
      <c r="IF8" s="18"/>
      <c r="IG8" s="18"/>
      <c r="IH8" s="18"/>
      <c r="II8" s="18"/>
    </row>
    <row r="9" spans="1:243" s="19" customFormat="1" ht="61.5" customHeight="1">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204.75">
      <c r="A13" s="78">
        <v>1</v>
      </c>
      <c r="B13" s="88" t="s">
        <v>57</v>
      </c>
      <c r="C13" s="77"/>
      <c r="D13" s="64">
        <v>8</v>
      </c>
      <c r="E13" s="65" t="s">
        <v>46</v>
      </c>
      <c r="F13" s="28">
        <v>1048.1</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57</v>
      </c>
      <c r="IC13" s="34"/>
      <c r="ID13" s="34">
        <v>8</v>
      </c>
      <c r="IE13" s="34" t="s">
        <v>46</v>
      </c>
      <c r="IF13" s="35"/>
      <c r="IG13" s="35"/>
      <c r="IH13" s="35"/>
      <c r="II13" s="35"/>
    </row>
    <row r="14" spans="1:243" s="33" customFormat="1" ht="267.75">
      <c r="A14" s="78">
        <v>2</v>
      </c>
      <c r="B14" s="88" t="s">
        <v>58</v>
      </c>
      <c r="C14" s="77"/>
      <c r="D14" s="64">
        <v>8</v>
      </c>
      <c r="E14" s="65" t="s">
        <v>46</v>
      </c>
      <c r="F14" s="28">
        <v>1048.1</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2</v>
      </c>
      <c r="IB14" s="62" t="s">
        <v>58</v>
      </c>
      <c r="IC14" s="34"/>
      <c r="ID14" s="34">
        <v>8</v>
      </c>
      <c r="IE14" s="34" t="s">
        <v>46</v>
      </c>
      <c r="IF14" s="35"/>
      <c r="IG14" s="35"/>
      <c r="IH14" s="35"/>
      <c r="II14" s="35"/>
    </row>
    <row r="15" spans="1:243" s="33" customFormat="1" ht="31.5">
      <c r="A15" s="78">
        <v>3</v>
      </c>
      <c r="B15" s="88" t="s">
        <v>47</v>
      </c>
      <c r="C15" s="77"/>
      <c r="D15" s="64"/>
      <c r="E15" s="65"/>
      <c r="F15" s="28"/>
      <c r="G15" s="36"/>
      <c r="H15" s="36"/>
      <c r="I15" s="29"/>
      <c r="J15" s="30"/>
      <c r="K15" s="31"/>
      <c r="L15" s="31"/>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c r="BB15" s="68"/>
      <c r="BC15" s="67"/>
      <c r="IA15" s="34">
        <v>3</v>
      </c>
      <c r="IB15" s="62" t="s">
        <v>47</v>
      </c>
      <c r="IC15" s="34"/>
      <c r="ID15" s="34"/>
      <c r="IE15" s="34"/>
      <c r="IF15" s="35"/>
      <c r="IG15" s="35"/>
      <c r="IH15" s="35"/>
      <c r="II15" s="35"/>
    </row>
    <row r="16" spans="1:243" s="33" customFormat="1" ht="15.75">
      <c r="A16" s="78">
        <v>3.1</v>
      </c>
      <c r="B16" s="88" t="s">
        <v>48</v>
      </c>
      <c r="C16" s="77"/>
      <c r="D16" s="64">
        <v>100</v>
      </c>
      <c r="E16" s="65" t="s">
        <v>60</v>
      </c>
      <c r="F16" s="28">
        <v>81.6</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3.1</v>
      </c>
      <c r="IB16" s="62" t="s">
        <v>48</v>
      </c>
      <c r="IC16" s="34"/>
      <c r="ID16" s="34">
        <v>100</v>
      </c>
      <c r="IE16" s="34" t="s">
        <v>60</v>
      </c>
      <c r="IF16" s="35"/>
      <c r="IG16" s="35"/>
      <c r="IH16" s="35"/>
      <c r="II16" s="35"/>
    </row>
    <row r="17" spans="1:243" s="33" customFormat="1" ht="47.25">
      <c r="A17" s="78">
        <v>4</v>
      </c>
      <c r="B17" s="88" t="s">
        <v>49</v>
      </c>
      <c r="C17" s="77"/>
      <c r="D17" s="64"/>
      <c r="E17" s="65"/>
      <c r="F17" s="28"/>
      <c r="G17" s="36"/>
      <c r="H17" s="36"/>
      <c r="I17" s="29"/>
      <c r="J17" s="30"/>
      <c r="K17" s="31"/>
      <c r="L17" s="31"/>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c r="BB17" s="68"/>
      <c r="BC17" s="67"/>
      <c r="IA17" s="34">
        <v>4</v>
      </c>
      <c r="IB17" s="62" t="s">
        <v>49</v>
      </c>
      <c r="IC17" s="34"/>
      <c r="ID17" s="34"/>
      <c r="IE17" s="34"/>
      <c r="IF17" s="35"/>
      <c r="IG17" s="35"/>
      <c r="IH17" s="35"/>
      <c r="II17" s="35"/>
    </row>
    <row r="18" spans="1:243" s="33" customFormat="1" ht="15.75">
      <c r="A18" s="78">
        <v>4.1</v>
      </c>
      <c r="B18" s="88" t="s">
        <v>50</v>
      </c>
      <c r="C18" s="77"/>
      <c r="D18" s="64">
        <v>5</v>
      </c>
      <c r="E18" s="65" t="s">
        <v>60</v>
      </c>
      <c r="F18" s="28">
        <v>81.6</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4.1</v>
      </c>
      <c r="IB18" s="62" t="s">
        <v>50</v>
      </c>
      <c r="IC18" s="34"/>
      <c r="ID18" s="34">
        <v>5</v>
      </c>
      <c r="IE18" s="34" t="s">
        <v>60</v>
      </c>
      <c r="IF18" s="35"/>
      <c r="IG18" s="35"/>
      <c r="IH18" s="35"/>
      <c r="II18" s="35"/>
    </row>
    <row r="19" spans="1:243" s="33" customFormat="1" ht="110.25">
      <c r="A19" s="78">
        <v>5</v>
      </c>
      <c r="B19" s="88" t="s">
        <v>51</v>
      </c>
      <c r="C19" s="77"/>
      <c r="D19" s="64"/>
      <c r="E19" s="65"/>
      <c r="F19" s="28"/>
      <c r="G19" s="36"/>
      <c r="H19" s="36"/>
      <c r="I19" s="29"/>
      <c r="J19" s="30"/>
      <c r="K19" s="31"/>
      <c r="L19" s="31"/>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c r="BB19" s="68"/>
      <c r="BC19" s="67"/>
      <c r="IA19" s="34">
        <v>5</v>
      </c>
      <c r="IB19" s="62" t="s">
        <v>51</v>
      </c>
      <c r="IC19" s="34"/>
      <c r="ID19" s="34"/>
      <c r="IE19" s="34"/>
      <c r="IF19" s="35"/>
      <c r="IG19" s="35"/>
      <c r="IH19" s="35"/>
      <c r="II19" s="35"/>
    </row>
    <row r="20" spans="1:243" s="33" customFormat="1" ht="15.75">
      <c r="A20" s="78">
        <v>5.1</v>
      </c>
      <c r="B20" s="88" t="s">
        <v>52</v>
      </c>
      <c r="C20" s="77"/>
      <c r="D20" s="64">
        <v>95</v>
      </c>
      <c r="E20" s="65" t="s">
        <v>60</v>
      </c>
      <c r="F20" s="28">
        <v>81.6</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5.1</v>
      </c>
      <c r="IB20" s="62" t="s">
        <v>52</v>
      </c>
      <c r="IC20" s="34"/>
      <c r="ID20" s="34">
        <v>95</v>
      </c>
      <c r="IE20" s="34" t="s">
        <v>60</v>
      </c>
      <c r="IF20" s="35"/>
      <c r="IG20" s="35"/>
      <c r="IH20" s="35"/>
      <c r="II20" s="35"/>
    </row>
    <row r="21" spans="1:243" s="33" customFormat="1" ht="47.25">
      <c r="A21" s="78">
        <v>6</v>
      </c>
      <c r="B21" s="88" t="s">
        <v>53</v>
      </c>
      <c r="C21" s="77"/>
      <c r="D21" s="64">
        <v>95</v>
      </c>
      <c r="E21" s="65" t="s">
        <v>60</v>
      </c>
      <c r="F21" s="28">
        <v>81.6</v>
      </c>
      <c r="G21" s="36"/>
      <c r="H21" s="36"/>
      <c r="I21" s="29" t="s">
        <v>33</v>
      </c>
      <c r="J21" s="30">
        <f>IF(I21="Less(-)",-1,1)</f>
        <v>1</v>
      </c>
      <c r="K21" s="31" t="s">
        <v>34</v>
      </c>
      <c r="L21" s="31" t="s">
        <v>4</v>
      </c>
      <c r="M21" s="79"/>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total_amount_ba($B$2,$D$2,D21,F21,J21,K21,M21)</f>
        <v>0</v>
      </c>
      <c r="BB21" s="68">
        <f>BA21+SUM(N21:AZ21)</f>
        <v>0</v>
      </c>
      <c r="BC21" s="67" t="str">
        <f>SpellNumber(L21,BB21)</f>
        <v>INR Zero Only</v>
      </c>
      <c r="IA21" s="34">
        <v>6</v>
      </c>
      <c r="IB21" s="62" t="s">
        <v>53</v>
      </c>
      <c r="IC21" s="34"/>
      <c r="ID21" s="34">
        <v>95</v>
      </c>
      <c r="IE21" s="34" t="s">
        <v>60</v>
      </c>
      <c r="IF21" s="35"/>
      <c r="IG21" s="35"/>
      <c r="IH21" s="35"/>
      <c r="II21" s="35"/>
    </row>
    <row r="22" spans="1:243" s="33" customFormat="1" ht="63">
      <c r="A22" s="78">
        <v>7</v>
      </c>
      <c r="B22" s="88" t="s">
        <v>54</v>
      </c>
      <c r="C22" s="77"/>
      <c r="D22" s="64"/>
      <c r="E22" s="65"/>
      <c r="F22" s="28"/>
      <c r="G22" s="36"/>
      <c r="H22" s="36"/>
      <c r="I22" s="29"/>
      <c r="J22" s="30"/>
      <c r="K22" s="31"/>
      <c r="L22" s="31"/>
      <c r="M22" s="65"/>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c r="BB22" s="68"/>
      <c r="BC22" s="67"/>
      <c r="IA22" s="34">
        <v>7</v>
      </c>
      <c r="IB22" s="62" t="s">
        <v>54</v>
      </c>
      <c r="IC22" s="34"/>
      <c r="ID22" s="34"/>
      <c r="IE22" s="34"/>
      <c r="IF22" s="35"/>
      <c r="IG22" s="35"/>
      <c r="IH22" s="35"/>
      <c r="II22" s="35"/>
    </row>
    <row r="23" spans="1:243" s="33" customFormat="1" ht="15.75">
      <c r="A23" s="78">
        <v>7.1</v>
      </c>
      <c r="B23" s="88" t="s">
        <v>55</v>
      </c>
      <c r="C23" s="77"/>
      <c r="D23" s="64">
        <v>16</v>
      </c>
      <c r="E23" s="65" t="s">
        <v>46</v>
      </c>
      <c r="F23" s="28">
        <v>81.6</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7.1</v>
      </c>
      <c r="IB23" s="62" t="s">
        <v>55</v>
      </c>
      <c r="IC23" s="34"/>
      <c r="ID23" s="34">
        <v>16</v>
      </c>
      <c r="IE23" s="34" t="s">
        <v>46</v>
      </c>
      <c r="IF23" s="35"/>
      <c r="IG23" s="35"/>
      <c r="IH23" s="35"/>
      <c r="II23" s="35"/>
    </row>
    <row r="24" spans="1:243" s="33" customFormat="1" ht="94.5">
      <c r="A24" s="78">
        <v>8</v>
      </c>
      <c r="B24" s="88" t="s">
        <v>56</v>
      </c>
      <c r="C24" s="77"/>
      <c r="D24" s="64">
        <v>1</v>
      </c>
      <c r="E24" s="65" t="s">
        <v>46</v>
      </c>
      <c r="F24" s="28">
        <v>30800</v>
      </c>
      <c r="G24" s="36"/>
      <c r="H24" s="36"/>
      <c r="I24" s="29" t="s">
        <v>33</v>
      </c>
      <c r="J24" s="30">
        <f>IF(I24="Less(-)",-1,1)</f>
        <v>1</v>
      </c>
      <c r="K24" s="31" t="s">
        <v>34</v>
      </c>
      <c r="L24" s="31" t="s">
        <v>4</v>
      </c>
      <c r="M24" s="79"/>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total_amount_ba($B$2,$D$2,D24,F24,J24,K24,M24)</f>
        <v>0</v>
      </c>
      <c r="BB24" s="68">
        <f>BA24+SUM(N24:AZ24)</f>
        <v>0</v>
      </c>
      <c r="BC24" s="67" t="str">
        <f>SpellNumber(L24,BB24)</f>
        <v>INR Zero Only</v>
      </c>
      <c r="IA24" s="34">
        <v>8</v>
      </c>
      <c r="IB24" s="62" t="s">
        <v>56</v>
      </c>
      <c r="IC24" s="34"/>
      <c r="ID24" s="34">
        <v>1</v>
      </c>
      <c r="IE24" s="34" t="s">
        <v>46</v>
      </c>
      <c r="IF24" s="35"/>
      <c r="IG24" s="35"/>
      <c r="IH24" s="35"/>
      <c r="II24" s="35"/>
    </row>
    <row r="25" spans="1:243" s="33" customFormat="1" ht="33" customHeight="1">
      <c r="A25" s="71" t="s">
        <v>35</v>
      </c>
      <c r="B25" s="70"/>
      <c r="C25" s="42"/>
      <c r="D25" s="74"/>
      <c r="E25" s="43"/>
      <c r="F25" s="43"/>
      <c r="G25" s="43"/>
      <c r="H25" s="44"/>
      <c r="I25" s="44"/>
      <c r="J25" s="44"/>
      <c r="K25" s="44"/>
      <c r="L25" s="45"/>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69">
        <f>SUM(BA13:BA24)</f>
        <v>0</v>
      </c>
      <c r="BB25" s="69">
        <f>SUM(BB24:BB24)</f>
        <v>0</v>
      </c>
      <c r="BC25" s="67" t="str">
        <f>SpellNumber($E$2,BA25)</f>
        <v>INR Zero Only</v>
      </c>
      <c r="IA25" s="34"/>
      <c r="IB25" s="34"/>
      <c r="IC25" s="34"/>
      <c r="ID25" s="34"/>
      <c r="IE25" s="34"/>
      <c r="IF25" s="35"/>
      <c r="IG25" s="35"/>
      <c r="IH25" s="35"/>
      <c r="II25" s="35"/>
    </row>
    <row r="26" spans="1:243" s="55" customFormat="1" ht="39" customHeight="1" hidden="1">
      <c r="A26" s="47" t="s">
        <v>36</v>
      </c>
      <c r="B26" s="48"/>
      <c r="C26" s="49"/>
      <c r="D26" s="75"/>
      <c r="E26" s="60" t="s">
        <v>37</v>
      </c>
      <c r="F26" s="61"/>
      <c r="G26" s="50"/>
      <c r="H26" s="51"/>
      <c r="I26" s="51"/>
      <c r="J26" s="51"/>
      <c r="K26" s="52"/>
      <c r="L26" s="53"/>
      <c r="M26" s="54"/>
      <c r="O26" s="33"/>
      <c r="P26" s="33"/>
      <c r="Q26" s="33"/>
      <c r="R26" s="33"/>
      <c r="S26" s="33"/>
      <c r="BA26" s="56">
        <f>IF(ISBLANK(F26),0,IF(E26="Excess (+)",ROUND(BA25+(BA25*F26),2),IF(E26="Less (-)",ROUND(BA25+(BA25*F26*(-1)),2),0)))</f>
        <v>0</v>
      </c>
      <c r="BB26" s="57">
        <f>ROUND(BA26,0)</f>
        <v>0</v>
      </c>
      <c r="BC26" s="32" t="str">
        <f>SpellNumber(L26,BB26)</f>
        <v> Zero Only</v>
      </c>
      <c r="IA26" s="58"/>
      <c r="IB26" s="58"/>
      <c r="IC26" s="58"/>
      <c r="ID26" s="58"/>
      <c r="IE26" s="58"/>
      <c r="IF26" s="59"/>
      <c r="IG26" s="59"/>
      <c r="IH26" s="59"/>
      <c r="II26" s="59"/>
    </row>
    <row r="27" spans="1:243" s="55" customFormat="1" ht="51" customHeight="1">
      <c r="A27" s="71" t="s">
        <v>38</v>
      </c>
      <c r="B27" s="41"/>
      <c r="C27" s="81" t="str">
        <f>SpellNumber($E$2,BA25)</f>
        <v>INR Zero Only</v>
      </c>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IA27" s="58"/>
      <c r="IB27" s="58"/>
      <c r="IC27" s="58"/>
      <c r="ID27" s="58"/>
      <c r="IE27" s="58"/>
      <c r="IF27" s="59"/>
      <c r="IG27" s="59"/>
      <c r="IH27" s="59"/>
      <c r="II27" s="59"/>
    </row>
  </sheetData>
  <sheetProtection password="F5B2" sheet="1"/>
  <mergeCells count="8">
    <mergeCell ref="A9:BC9"/>
    <mergeCell ref="C27:BC27"/>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allowBlank="1" showInputMessage="1" showErrorMessage="1" sqref="L13 L14 L15 L16 L17 L18 L19 L20 L21 L22 L24 L23">
      <formula1>"INR"</formula1>
    </dataValidation>
    <dataValidation type="list" allowBlank="1" showErrorMessage="1" sqref="K13:K2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4">
      <formula1>0</formula1>
      <formula2>999999999999999</formula2>
    </dataValidation>
    <dataValidation allowBlank="1" showInputMessage="1" showErrorMessage="1" promptTitle="Units" prompt="Please enter Units in text" sqref="E13:E24"/>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Itemcode/Make" prompt="Please enter text" sqref="C13:C24">
      <formula1>0</formula1>
      <formula2>0</formula2>
    </dataValidation>
    <dataValidation type="decimal" allowBlank="1" showInputMessage="1" showErrorMessage="1" promptTitle="Quantity" prompt="Please enter the Quantity for this item. " errorTitle="Invalid Entry" error="Only Numeric Values are allowed. " sqref="F13:F24 D13:D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list" showErrorMessage="1" sqref="I13:I24">
      <formula1>"Excess(+),Less(-)"</formula1>
      <formula2>0</formula2>
    </dataValidation>
    <dataValidation allowBlank="1" showInputMessage="1" showErrorMessage="1" promptTitle="Addition / Deduction" prompt="Please Choose the correct One" sqref="J13:J24">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39</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2022-02-03T07:39:43Z</cp:lastPrinted>
  <dcterms:created xsi:type="dcterms:W3CDTF">2009-01-30T06:42:42Z</dcterms:created>
  <dcterms:modified xsi:type="dcterms:W3CDTF">2022-07-23T11:13:59Z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