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<sst xmlns="http://schemas.openxmlformats.org/spreadsheetml/2006/main" count="248" uniqueCount="77">
  <si>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</si>
  <si>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</si>
  <si>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</si>
  <si>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</si>
  <si>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</si>
  <si>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</si>
  <si>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</si>
  <si>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</si>
  <si>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</si>
  <si>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</si>
  <si>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</si>
  <si>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</si>
  <si>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</si>
  <si>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</si>
  <si>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</si>
  <si>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</si>
  <si>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</si>
  <si>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</si>
  <si>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</si>
  <si>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</si>
  <si>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</si>
  <si>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</si>
  <si>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</si>
  <si>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</si>
  <si>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</si>
  <si>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</si>
  <si>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</si>
  <si>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</si>
  <si>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</si>
  <si>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</si>
  <si>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</si>
  <si>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</si>
  <si>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</si>
  <si>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</si>
  <si>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</si>
  <si>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</si>
  <si>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</si>
  <si>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</si>
  <si>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</si>
  <si>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</si>
  <si>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</si>
  <si>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</si>
  <si>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</si>
  <si>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</si>
  <si>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</si>
  <si>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</si>
  <si>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Each</t>
  </si>
  <si>
    <t>Supplying and fixing 5A to 32A rating, 240/415V, 10kA, "C" curve single pole miniature circuit breaker suitable for inductive load of following poles in the existing MCB DB complete with connections, testing and commissioning etc. as required.
Make : Legrand/Siemens</t>
  </si>
  <si>
    <t>metre</t>
  </si>
  <si>
    <t>Name of Work: Electrical works in New Faculty cabins at CSB Entry level, IISER Thiruvananthapuram</t>
  </si>
  <si>
    <t>Wiring for light point/ fan point/ exhaust fan point/ call bell point with 1.5 sq.mm FRLS PVC insulated copper conductor single core cable in surface / recessed medium class PVC conduit, with modular switch, modular plate, suitable GI box and earthing the point with 1.5 sq.mm FRLS PVC insulated copper conductor single core cable etc. as required.
GroupC</t>
  </si>
  <si>
    <t>Supplying and drawing following sizes of FRLS PVC insulated copper conductor, single core cable in the existing surface/ recessed steel/ PVC conduit/UPVC Trunking as required.</t>
  </si>
  <si>
    <t>3 x 2.5 sq. mm</t>
  </si>
  <si>
    <t>3 x 4 sq. mm</t>
  </si>
  <si>
    <t>Supplying and fixing of following sizes of medium class PVC conduit along with accessories in surface/recess including cutting the wall and making good the same in case of recessed conduit as required.</t>
  </si>
  <si>
    <t xml:space="preserve">20 mm </t>
  </si>
  <si>
    <t>25 mm</t>
  </si>
  <si>
    <t xml:space="preserve">Supplying and fixing of following sizes of UPVC Cable Management  System/Mini Trunking System along with accessories on surface including supply of fixing materials, interconnecting clamps,bends,end caps, joint covers, internal and external corners, dividers, fixing screws as required </t>
  </si>
  <si>
    <t>25mm x 12mm</t>
  </si>
  <si>
    <t>50mm x 50mm</t>
  </si>
  <si>
    <t>Supplying and fixing following modular switch/ socket on the existing modular plate &amp; switch box including connections but excluding modular plate etc. as required.</t>
  </si>
  <si>
    <t>6 A switch(black coloured)</t>
  </si>
  <si>
    <t>3 pin 6 A socket outlet(black coloured)</t>
  </si>
  <si>
    <t>6 A switch</t>
  </si>
  <si>
    <t>3 pin 6 A socket outlet</t>
  </si>
  <si>
    <t>16 A switch(For A/C)</t>
  </si>
  <si>
    <t>6 pin 16 A socket outlet(For A/C)</t>
  </si>
  <si>
    <t>Supplying and fixing following Modular base &amp; cover plate on modular PVC surface boxes etc. as required.</t>
  </si>
  <si>
    <t>3 Module</t>
  </si>
  <si>
    <t>1/2 Module</t>
  </si>
  <si>
    <t>6 Module(black coloured)</t>
  </si>
  <si>
    <t>Fixing of 8/12 ways surface mounted vertical type 220V SPN MCB distribution board of sheet steel, dust protected duly powder painted inclusive of tinned copper bus bar, common neutral link, earth bar, din bar for mounting MCbs (but without MCBs and incomer) as required.
Note: (Legrand make DB shall be supplied by Department at free of cost.</t>
  </si>
  <si>
    <t>Single pole</t>
  </si>
  <si>
    <t>Single pole Neutral- 25A</t>
  </si>
  <si>
    <t>Supplying and fixing following rating double pole 240V residual current circuit breaker (RCCB), having a sensitivity current of 30mA in the existing MCB DB complete with connections, testing and commissioning etc. as required.
Note: DB Make - Legrand</t>
  </si>
  <si>
    <t>25A</t>
  </si>
  <si>
    <t>point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</si>
</sst>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24" fillId="0" borderId="22" xfId="0" applyFont="1" applyFill="1" applyBorder="1" applyAlignment="1">
      <alignment horizontal="justify" vertical="top" wrapText="1"/>
    </xf>
    <xf numFmtId="2" fontId="5" fillId="0" borderId="12" xfId="58" applyNumberFormat="1" applyFont="1" applyFill="1" applyBorder="1" applyAlignment="1">
      <alignment horizontal="center" vertical="top"/>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42"/>
  <sheetViews>
    <sheetView showGridLines="0" zoomScale="80" zoomScaleNormal="80" zoomScalePageLayoutView="0" workbookViewId="0" topLeftCell="A29">
      <selection activeCell="M39" sqref="M39"/>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4" t="str">
        <f>B2&amp;" BoQ"</f>
        <v>Item Rate BoQ</v>
      </c>
      <c r="B1" s="84"/>
      <c r="C1" s="84"/>
      <c r="D1" s="84"/>
      <c r="E1" s="84"/>
      <c r="F1" s="84"/>
      <c r="G1" s="84"/>
      <c r="H1" s="84"/>
      <c r="I1" s="84"/>
      <c r="J1" s="84"/>
      <c r="K1" s="84"/>
      <c r="L1" s="84"/>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5" t="s">
        <v>45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A4" s="13"/>
      <c r="IB4" s="13"/>
      <c r="IC4" s="13"/>
      <c r="ID4" s="13"/>
      <c r="IE4" s="13"/>
      <c r="IF4" s="14"/>
      <c r="IG4" s="14"/>
      <c r="IH4" s="14"/>
      <c r="II4" s="14"/>
    </row>
    <row r="5" spans="1:243" s="12" customFormat="1" ht="30.75" customHeight="1">
      <c r="A5" s="85" t="s">
        <v>49</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A5" s="13"/>
      <c r="IB5" s="13"/>
      <c r="IC5" s="13"/>
      <c r="ID5" s="13"/>
      <c r="IE5" s="13"/>
      <c r="IF5" s="14"/>
      <c r="IG5" s="14"/>
      <c r="IH5" s="14"/>
      <c r="II5" s="14"/>
    </row>
    <row r="6" spans="1:243" s="12" customFormat="1" ht="30.75" customHeight="1">
      <c r="A6" s="85" t="s">
        <v>43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A6" s="13"/>
      <c r="IB6" s="13"/>
      <c r="IC6" s="13"/>
      <c r="ID6" s="13"/>
      <c r="IE6" s="13"/>
      <c r="IF6" s="14"/>
      <c r="IG6" s="14"/>
      <c r="IH6" s="14"/>
      <c r="II6" s="14"/>
    </row>
    <row r="7" spans="1:243" s="12"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A7" s="13"/>
      <c r="IB7" s="13"/>
      <c r="IC7" s="13"/>
      <c r="ID7" s="13"/>
      <c r="IE7" s="13"/>
      <c r="IF7" s="14"/>
      <c r="IG7" s="14"/>
      <c r="IH7" s="14"/>
      <c r="II7" s="14"/>
    </row>
    <row r="8" spans="1:243" s="16" customFormat="1" ht="76.5" customHeight="1">
      <c r="A8" s="15" t="s">
        <v>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A8" s="17"/>
      <c r="IB8" s="17"/>
      <c r="IC8" s="17"/>
      <c r="ID8" s="17"/>
      <c r="IE8" s="17"/>
      <c r="IF8" s="18"/>
      <c r="IG8" s="18"/>
      <c r="IH8" s="18"/>
      <c r="II8" s="18"/>
    </row>
    <row r="9" spans="1:243" s="19" customFormat="1" ht="61.5" customHeight="1">
      <c r="A9" s="82" t="s">
        <v>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126">
      <c r="A13" s="78">
        <v>1</v>
      </c>
      <c r="B13" s="80" t="s">
        <v>50</v>
      </c>
      <c r="C13" s="77"/>
      <c r="D13" s="64">
        <v>12</v>
      </c>
      <c r="E13" s="65" t="s">
        <v>76</v>
      </c>
      <c r="F13" s="81">
        <v>2902.2</v>
      </c>
      <c r="G13" s="36"/>
      <c r="H13" s="36"/>
      <c r="I13" s="29" t="s">
        <v>33</v>
      </c>
      <c r="J13" s="30">
        <f>IF(I13="Less(-)",-1,1)</f>
        <v>1</v>
      </c>
      <c r="K13" s="31" t="s">
        <v>34</v>
      </c>
      <c r="L13" s="31" t="s">
        <v>4</v>
      </c>
      <c r="M13" s="79"/>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f>total_amount_ba($B$2,$D$2,D13,F13,J13,K13,M13)</f>
        <v>0</v>
      </c>
      <c r="BB13" s="68">
        <f>BA13+SUM(N13:AZ13)</f>
        <v>0</v>
      </c>
      <c r="BC13" s="67" t="str">
        <f>SpellNumber(L13,BB13)</f>
        <v>INR Zero Only</v>
      </c>
      <c r="IA13" s="34">
        <v>1</v>
      </c>
      <c r="IB13" s="62" t="s">
        <v>50</v>
      </c>
      <c r="IC13" s="34"/>
      <c r="ID13" s="34">
        <v>12</v>
      </c>
      <c r="IE13" s="34" t="s">
        <v>76</v>
      </c>
      <c r="IF13" s="35"/>
      <c r="IG13" s="35"/>
      <c r="IH13" s="35"/>
      <c r="II13" s="35"/>
    </row>
    <row r="14" spans="1:243" s="33" customFormat="1" ht="63">
      <c r="A14" s="78">
        <v>2</v>
      </c>
      <c r="B14" s="80" t="s">
        <v>51</v>
      </c>
      <c r="C14" s="77"/>
      <c r="D14" s="64"/>
      <c r="E14" s="65"/>
      <c r="F14" s="28"/>
      <c r="G14" s="36"/>
      <c r="H14" s="36"/>
      <c r="I14" s="29"/>
      <c r="J14" s="30"/>
      <c r="K14" s="31"/>
      <c r="L14" s="31"/>
      <c r="M14" s="65"/>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c r="BB14" s="68"/>
      <c r="BC14" s="67"/>
      <c r="IA14" s="34">
        <v>2</v>
      </c>
      <c r="IB14" s="62" t="s">
        <v>51</v>
      </c>
      <c r="IC14" s="34"/>
      <c r="ID14" s="34"/>
      <c r="IE14" s="34"/>
      <c r="IF14" s="35"/>
      <c r="IG14" s="35"/>
      <c r="IH14" s="35"/>
      <c r="II14" s="35"/>
    </row>
    <row r="15" spans="1:243" s="33" customFormat="1" ht="20.25" customHeight="1">
      <c r="A15" s="78">
        <v>2.1</v>
      </c>
      <c r="B15" s="80" t="s">
        <v>52</v>
      </c>
      <c r="C15" s="77"/>
      <c r="D15" s="64">
        <v>100</v>
      </c>
      <c r="E15" s="65" t="s">
        <v>48</v>
      </c>
      <c r="F15" s="81">
        <v>2902.2</v>
      </c>
      <c r="G15" s="36"/>
      <c r="H15" s="36"/>
      <c r="I15" s="29" t="s">
        <v>33</v>
      </c>
      <c r="J15" s="30">
        <f>IF(I15="Less(-)",-1,1)</f>
        <v>1</v>
      </c>
      <c r="K15" s="31" t="s">
        <v>34</v>
      </c>
      <c r="L15" s="31" t="s">
        <v>4</v>
      </c>
      <c r="M15" s="79"/>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8">
        <f>total_amount_ba($B$2,$D$2,D15,F15,J15,K15,M15)</f>
        <v>0</v>
      </c>
      <c r="BB15" s="68">
        <f>BA15+SUM(N15:AZ15)</f>
        <v>0</v>
      </c>
      <c r="BC15" s="67" t="str">
        <f>SpellNumber(L15,BB15)</f>
        <v>INR Zero Only</v>
      </c>
      <c r="IA15" s="34">
        <v>2.1</v>
      </c>
      <c r="IB15" s="62" t="s">
        <v>52</v>
      </c>
      <c r="IC15" s="34"/>
      <c r="ID15" s="34">
        <v>100</v>
      </c>
      <c r="IE15" s="34" t="s">
        <v>48</v>
      </c>
      <c r="IF15" s="35"/>
      <c r="IG15" s="35"/>
      <c r="IH15" s="35"/>
      <c r="II15" s="35"/>
    </row>
    <row r="16" spans="1:243" s="33" customFormat="1" ht="20.25" customHeight="1">
      <c r="A16" s="78">
        <v>2.2</v>
      </c>
      <c r="B16" s="80" t="s">
        <v>53</v>
      </c>
      <c r="C16" s="77"/>
      <c r="D16" s="64">
        <v>100</v>
      </c>
      <c r="E16" s="65" t="s">
        <v>48</v>
      </c>
      <c r="F16" s="81">
        <v>2902.2</v>
      </c>
      <c r="G16" s="36"/>
      <c r="H16" s="36"/>
      <c r="I16" s="29" t="s">
        <v>33</v>
      </c>
      <c r="J16" s="30">
        <f>IF(I16="Less(-)",-1,1)</f>
        <v>1</v>
      </c>
      <c r="K16" s="31" t="s">
        <v>34</v>
      </c>
      <c r="L16" s="31" t="s">
        <v>4</v>
      </c>
      <c r="M16" s="79"/>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8">
        <f>total_amount_ba($B$2,$D$2,D16,F16,J16,K16,M16)</f>
        <v>0</v>
      </c>
      <c r="BB16" s="68">
        <f>BA16+SUM(N16:AZ16)</f>
        <v>0</v>
      </c>
      <c r="BC16" s="67" t="str">
        <f>SpellNumber(L16,BB16)</f>
        <v>INR Zero Only</v>
      </c>
      <c r="IA16" s="34">
        <v>2.2</v>
      </c>
      <c r="IB16" s="62" t="s">
        <v>53</v>
      </c>
      <c r="IC16" s="34"/>
      <c r="ID16" s="34">
        <v>100</v>
      </c>
      <c r="IE16" s="34" t="s">
        <v>48</v>
      </c>
      <c r="IF16" s="35"/>
      <c r="IG16" s="35"/>
      <c r="IH16" s="35"/>
      <c r="II16" s="35"/>
    </row>
    <row r="17" spans="1:243" s="33" customFormat="1" ht="63">
      <c r="A17" s="78">
        <v>3</v>
      </c>
      <c r="B17" s="80" t="s">
        <v>54</v>
      </c>
      <c r="C17" s="77"/>
      <c r="D17" s="64"/>
      <c r="E17" s="65"/>
      <c r="F17" s="28"/>
      <c r="G17" s="36"/>
      <c r="H17" s="36"/>
      <c r="I17" s="29"/>
      <c r="J17" s="30"/>
      <c r="K17" s="31"/>
      <c r="L17" s="31"/>
      <c r="M17" s="65"/>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8"/>
      <c r="BB17" s="68"/>
      <c r="BC17" s="67"/>
      <c r="IA17" s="34">
        <v>3</v>
      </c>
      <c r="IB17" s="62" t="s">
        <v>54</v>
      </c>
      <c r="IC17" s="34"/>
      <c r="ID17" s="34"/>
      <c r="IE17" s="34"/>
      <c r="IF17" s="35"/>
      <c r="IG17" s="35"/>
      <c r="IH17" s="35"/>
      <c r="II17" s="35"/>
    </row>
    <row r="18" spans="1:243" s="33" customFormat="1" ht="22.5" customHeight="1">
      <c r="A18" s="78">
        <v>3.1</v>
      </c>
      <c r="B18" s="80" t="s">
        <v>55</v>
      </c>
      <c r="C18" s="77"/>
      <c r="D18" s="64">
        <v>100</v>
      </c>
      <c r="E18" s="65" t="s">
        <v>48</v>
      </c>
      <c r="F18" s="28">
        <v>391</v>
      </c>
      <c r="G18" s="36"/>
      <c r="H18" s="36"/>
      <c r="I18" s="29" t="s">
        <v>33</v>
      </c>
      <c r="J18" s="30">
        <f>IF(I18="Less(-)",-1,1)</f>
        <v>1</v>
      </c>
      <c r="K18" s="31" t="s">
        <v>34</v>
      </c>
      <c r="L18" s="31" t="s">
        <v>4</v>
      </c>
      <c r="M18" s="79"/>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8">
        <f>total_amount_ba($B$2,$D$2,D18,F18,J18,K18,M18)</f>
        <v>0</v>
      </c>
      <c r="BB18" s="68">
        <f>BA18+SUM(N18:AZ18)</f>
        <v>0</v>
      </c>
      <c r="BC18" s="67" t="str">
        <f>SpellNumber(L18,BB18)</f>
        <v>INR Zero Only</v>
      </c>
      <c r="IA18" s="34">
        <v>3.1</v>
      </c>
      <c r="IB18" s="62" t="s">
        <v>55</v>
      </c>
      <c r="IC18" s="34"/>
      <c r="ID18" s="34">
        <v>100</v>
      </c>
      <c r="IE18" s="34" t="s">
        <v>48</v>
      </c>
      <c r="IF18" s="35"/>
      <c r="IG18" s="35"/>
      <c r="IH18" s="35"/>
      <c r="II18" s="35"/>
    </row>
    <row r="19" spans="1:243" s="33" customFormat="1" ht="15.75">
      <c r="A19" s="78">
        <v>3.2</v>
      </c>
      <c r="B19" s="80" t="s">
        <v>56</v>
      </c>
      <c r="C19" s="77"/>
      <c r="D19" s="64">
        <v>100</v>
      </c>
      <c r="E19" s="65" t="s">
        <v>48</v>
      </c>
      <c r="F19" s="28">
        <v>391</v>
      </c>
      <c r="G19" s="36"/>
      <c r="H19" s="36"/>
      <c r="I19" s="29" t="s">
        <v>33</v>
      </c>
      <c r="J19" s="30">
        <f>IF(I19="Less(-)",-1,1)</f>
        <v>1</v>
      </c>
      <c r="K19" s="31" t="s">
        <v>34</v>
      </c>
      <c r="L19" s="31" t="s">
        <v>4</v>
      </c>
      <c r="M19" s="79"/>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8">
        <f>total_amount_ba($B$2,$D$2,D19,F19,J19,K19,M19)</f>
        <v>0</v>
      </c>
      <c r="BB19" s="68">
        <f>BA19+SUM(N19:AZ19)</f>
        <v>0</v>
      </c>
      <c r="BC19" s="67" t="str">
        <f>SpellNumber(L19,BB19)</f>
        <v>INR Zero Only</v>
      </c>
      <c r="IA19" s="34">
        <v>3.2</v>
      </c>
      <c r="IB19" s="62" t="s">
        <v>56</v>
      </c>
      <c r="IC19" s="34"/>
      <c r="ID19" s="34">
        <v>100</v>
      </c>
      <c r="IE19" s="34" t="s">
        <v>48</v>
      </c>
      <c r="IF19" s="35"/>
      <c r="IG19" s="35"/>
      <c r="IH19" s="35"/>
      <c r="II19" s="35"/>
    </row>
    <row r="20" spans="1:243" s="33" customFormat="1" ht="78.75">
      <c r="A20" s="78">
        <v>4</v>
      </c>
      <c r="B20" s="80" t="s">
        <v>57</v>
      </c>
      <c r="C20" s="77"/>
      <c r="D20" s="64"/>
      <c r="E20" s="65"/>
      <c r="F20" s="28"/>
      <c r="G20" s="36"/>
      <c r="H20" s="36"/>
      <c r="I20" s="29"/>
      <c r="J20" s="30"/>
      <c r="K20" s="31"/>
      <c r="L20" s="31"/>
      <c r="M20" s="65"/>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8"/>
      <c r="BB20" s="68"/>
      <c r="BC20" s="67"/>
      <c r="IA20" s="34">
        <v>4</v>
      </c>
      <c r="IB20" s="62" t="s">
        <v>57</v>
      </c>
      <c r="IC20" s="34"/>
      <c r="ID20" s="34"/>
      <c r="IE20" s="34"/>
      <c r="IF20" s="35"/>
      <c r="IG20" s="35"/>
      <c r="IH20" s="35"/>
      <c r="II20" s="35"/>
    </row>
    <row r="21" spans="1:243" s="33" customFormat="1" ht="22.5" customHeight="1">
      <c r="A21" s="78">
        <v>4.1</v>
      </c>
      <c r="B21" s="80" t="s">
        <v>58</v>
      </c>
      <c r="C21" s="77"/>
      <c r="D21" s="64">
        <v>100</v>
      </c>
      <c r="E21" s="65" t="s">
        <v>48</v>
      </c>
      <c r="F21" s="28">
        <v>391</v>
      </c>
      <c r="G21" s="36"/>
      <c r="H21" s="36"/>
      <c r="I21" s="29" t="s">
        <v>33</v>
      </c>
      <c r="J21" s="30">
        <f>IF(I21="Less(-)",-1,1)</f>
        <v>1</v>
      </c>
      <c r="K21" s="31" t="s">
        <v>34</v>
      </c>
      <c r="L21" s="31" t="s">
        <v>4</v>
      </c>
      <c r="M21" s="79"/>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8">
        <f>total_amount_ba($B$2,$D$2,D21,F21,J21,K21,M21)</f>
        <v>0</v>
      </c>
      <c r="BB21" s="68">
        <f>BA21+SUM(N21:AZ21)</f>
        <v>0</v>
      </c>
      <c r="BC21" s="67" t="str">
        <f>SpellNumber(L21,BB21)</f>
        <v>INR Zero Only</v>
      </c>
      <c r="IA21" s="34">
        <v>4.1</v>
      </c>
      <c r="IB21" s="62" t="s">
        <v>58</v>
      </c>
      <c r="IC21" s="34"/>
      <c r="ID21" s="34">
        <v>100</v>
      </c>
      <c r="IE21" s="34" t="s">
        <v>48</v>
      </c>
      <c r="IF21" s="35"/>
      <c r="IG21" s="35"/>
      <c r="IH21" s="35"/>
      <c r="II21" s="35"/>
    </row>
    <row r="22" spans="1:243" s="33" customFormat="1" ht="15.75">
      <c r="A22" s="78">
        <v>4.2</v>
      </c>
      <c r="B22" s="80" t="s">
        <v>59</v>
      </c>
      <c r="C22" s="77"/>
      <c r="D22" s="64">
        <v>2</v>
      </c>
      <c r="E22" s="65" t="s">
        <v>48</v>
      </c>
      <c r="F22" s="28">
        <v>391</v>
      </c>
      <c r="G22" s="36"/>
      <c r="H22" s="36"/>
      <c r="I22" s="29" t="s">
        <v>33</v>
      </c>
      <c r="J22" s="30">
        <f>IF(I22="Less(-)",-1,1)</f>
        <v>1</v>
      </c>
      <c r="K22" s="31" t="s">
        <v>34</v>
      </c>
      <c r="L22" s="31" t="s">
        <v>4</v>
      </c>
      <c r="M22" s="79"/>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8">
        <f>total_amount_ba($B$2,$D$2,D22,F22,J22,K22,M22)</f>
        <v>0</v>
      </c>
      <c r="BB22" s="68">
        <f>BA22+SUM(N22:AZ22)</f>
        <v>0</v>
      </c>
      <c r="BC22" s="67" t="str">
        <f>SpellNumber(L22,BB22)</f>
        <v>INR Zero Only</v>
      </c>
      <c r="IA22" s="34">
        <v>4.2</v>
      </c>
      <c r="IB22" s="62" t="s">
        <v>59</v>
      </c>
      <c r="IC22" s="34"/>
      <c r="ID22" s="34">
        <v>2</v>
      </c>
      <c r="IE22" s="34" t="s">
        <v>48</v>
      </c>
      <c r="IF22" s="35"/>
      <c r="IG22" s="35"/>
      <c r="IH22" s="35"/>
      <c r="II22" s="35"/>
    </row>
    <row r="23" spans="1:243" s="33" customFormat="1" ht="47.25">
      <c r="A23" s="78">
        <v>5</v>
      </c>
      <c r="B23" s="80" t="s">
        <v>60</v>
      </c>
      <c r="C23" s="77"/>
      <c r="D23" s="64"/>
      <c r="E23" s="65"/>
      <c r="F23" s="28"/>
      <c r="G23" s="36"/>
      <c r="H23" s="36"/>
      <c r="I23" s="29"/>
      <c r="J23" s="30"/>
      <c r="K23" s="31"/>
      <c r="L23" s="31"/>
      <c r="M23" s="65"/>
      <c r="N23" s="37"/>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8"/>
      <c r="BB23" s="68"/>
      <c r="BC23" s="67"/>
      <c r="IA23" s="34">
        <v>5</v>
      </c>
      <c r="IB23" s="62" t="s">
        <v>60</v>
      </c>
      <c r="IC23" s="34"/>
      <c r="ID23" s="34"/>
      <c r="IE23" s="34"/>
      <c r="IF23" s="35"/>
      <c r="IG23" s="35"/>
      <c r="IH23" s="35"/>
      <c r="II23" s="35"/>
    </row>
    <row r="24" spans="1:243" s="33" customFormat="1" ht="22.5" customHeight="1">
      <c r="A24" s="78">
        <v>5.1</v>
      </c>
      <c r="B24" s="80" t="s">
        <v>61</v>
      </c>
      <c r="C24" s="77"/>
      <c r="D24" s="64">
        <v>12</v>
      </c>
      <c r="E24" s="65" t="s">
        <v>46</v>
      </c>
      <c r="F24" s="28">
        <v>391</v>
      </c>
      <c r="G24" s="36"/>
      <c r="H24" s="36"/>
      <c r="I24" s="29" t="s">
        <v>33</v>
      </c>
      <c r="J24" s="30">
        <f>IF(I24="Less(-)",-1,1)</f>
        <v>1</v>
      </c>
      <c r="K24" s="31" t="s">
        <v>34</v>
      </c>
      <c r="L24" s="31" t="s">
        <v>4</v>
      </c>
      <c r="M24" s="79"/>
      <c r="N24" s="37"/>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8">
        <f>total_amount_ba($B$2,$D$2,D24,F24,J24,K24,M24)</f>
        <v>0</v>
      </c>
      <c r="BB24" s="68">
        <f>BA24+SUM(N24:AZ24)</f>
        <v>0</v>
      </c>
      <c r="BC24" s="67" t="str">
        <f>SpellNumber(L24,BB24)</f>
        <v>INR Zero Only</v>
      </c>
      <c r="IA24" s="34">
        <v>5.1</v>
      </c>
      <c r="IB24" s="62" t="s">
        <v>61</v>
      </c>
      <c r="IC24" s="34"/>
      <c r="ID24" s="34">
        <v>12</v>
      </c>
      <c r="IE24" s="34" t="s">
        <v>46</v>
      </c>
      <c r="IF24" s="35"/>
      <c r="IG24" s="35"/>
      <c r="IH24" s="35"/>
      <c r="II24" s="35"/>
    </row>
    <row r="25" spans="1:243" s="33" customFormat="1" ht="15.75">
      <c r="A25" s="78">
        <v>5.2</v>
      </c>
      <c r="B25" s="80" t="s">
        <v>62</v>
      </c>
      <c r="C25" s="77"/>
      <c r="D25" s="64">
        <v>12</v>
      </c>
      <c r="E25" s="65" t="s">
        <v>46</v>
      </c>
      <c r="F25" s="28">
        <v>391</v>
      </c>
      <c r="G25" s="36"/>
      <c r="H25" s="36"/>
      <c r="I25" s="29" t="s">
        <v>33</v>
      </c>
      <c r="J25" s="30">
        <f>IF(I25="Less(-)",-1,1)</f>
        <v>1</v>
      </c>
      <c r="K25" s="31" t="s">
        <v>34</v>
      </c>
      <c r="L25" s="31" t="s">
        <v>4</v>
      </c>
      <c r="M25" s="79"/>
      <c r="N25" s="37"/>
      <c r="O25" s="37"/>
      <c r="P25" s="38"/>
      <c r="Q25" s="37"/>
      <c r="R25" s="37"/>
      <c r="S25" s="3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8">
        <f>total_amount_ba($B$2,$D$2,D25,F25,J25,K25,M25)</f>
        <v>0</v>
      </c>
      <c r="BB25" s="68">
        <f>BA25+SUM(N25:AZ25)</f>
        <v>0</v>
      </c>
      <c r="BC25" s="67" t="str">
        <f>SpellNumber(L25,BB25)</f>
        <v>INR Zero Only</v>
      </c>
      <c r="IA25" s="34">
        <v>5.2</v>
      </c>
      <c r="IB25" s="62" t="s">
        <v>62</v>
      </c>
      <c r="IC25" s="34"/>
      <c r="ID25" s="34">
        <v>12</v>
      </c>
      <c r="IE25" s="34" t="s">
        <v>46</v>
      </c>
      <c r="IF25" s="35"/>
      <c r="IG25" s="35"/>
      <c r="IH25" s="35"/>
      <c r="II25" s="35"/>
    </row>
    <row r="26" spans="1:243" s="33" customFormat="1" ht="22.5" customHeight="1">
      <c r="A26" s="78">
        <v>5.3</v>
      </c>
      <c r="B26" s="80" t="s">
        <v>63</v>
      </c>
      <c r="C26" s="77"/>
      <c r="D26" s="64">
        <v>6</v>
      </c>
      <c r="E26" s="65" t="s">
        <v>46</v>
      </c>
      <c r="F26" s="28">
        <v>391</v>
      </c>
      <c r="G26" s="36"/>
      <c r="H26" s="36"/>
      <c r="I26" s="29" t="s">
        <v>33</v>
      </c>
      <c r="J26" s="30">
        <f>IF(I26="Less(-)",-1,1)</f>
        <v>1</v>
      </c>
      <c r="K26" s="31" t="s">
        <v>34</v>
      </c>
      <c r="L26" s="31" t="s">
        <v>4</v>
      </c>
      <c r="M26" s="79"/>
      <c r="N26" s="37"/>
      <c r="O26" s="37"/>
      <c r="P26" s="38"/>
      <c r="Q26" s="37"/>
      <c r="R26" s="37"/>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8">
        <f>total_amount_ba($B$2,$D$2,D26,F26,J26,K26,M26)</f>
        <v>0</v>
      </c>
      <c r="BB26" s="68">
        <f>BA26+SUM(N26:AZ26)</f>
        <v>0</v>
      </c>
      <c r="BC26" s="67" t="str">
        <f>SpellNumber(L26,BB26)</f>
        <v>INR Zero Only</v>
      </c>
      <c r="IA26" s="34">
        <v>5.3</v>
      </c>
      <c r="IB26" s="62" t="s">
        <v>63</v>
      </c>
      <c r="IC26" s="34"/>
      <c r="ID26" s="34">
        <v>6</v>
      </c>
      <c r="IE26" s="34" t="s">
        <v>46</v>
      </c>
      <c r="IF26" s="35"/>
      <c r="IG26" s="35"/>
      <c r="IH26" s="35"/>
      <c r="II26" s="35"/>
    </row>
    <row r="27" spans="1:243" s="33" customFormat="1" ht="15.75">
      <c r="A27" s="78">
        <v>5.4</v>
      </c>
      <c r="B27" s="80" t="s">
        <v>64</v>
      </c>
      <c r="C27" s="77"/>
      <c r="D27" s="64">
        <v>6</v>
      </c>
      <c r="E27" s="65" t="s">
        <v>46</v>
      </c>
      <c r="F27" s="28">
        <v>391</v>
      </c>
      <c r="G27" s="36"/>
      <c r="H27" s="36"/>
      <c r="I27" s="29" t="s">
        <v>33</v>
      </c>
      <c r="J27" s="30">
        <f>IF(I27="Less(-)",-1,1)</f>
        <v>1</v>
      </c>
      <c r="K27" s="31" t="s">
        <v>34</v>
      </c>
      <c r="L27" s="31" t="s">
        <v>4</v>
      </c>
      <c r="M27" s="79"/>
      <c r="N27" s="37"/>
      <c r="O27" s="37"/>
      <c r="P27" s="38"/>
      <c r="Q27" s="37"/>
      <c r="R27" s="37"/>
      <c r="S27" s="39"/>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8">
        <f>total_amount_ba($B$2,$D$2,D27,F27,J27,K27,M27)</f>
        <v>0</v>
      </c>
      <c r="BB27" s="68">
        <f>BA27+SUM(N27:AZ27)</f>
        <v>0</v>
      </c>
      <c r="BC27" s="67" t="str">
        <f>SpellNumber(L27,BB27)</f>
        <v>INR Zero Only</v>
      </c>
      <c r="IA27" s="34">
        <v>5.4</v>
      </c>
      <c r="IB27" s="62" t="s">
        <v>64</v>
      </c>
      <c r="IC27" s="34"/>
      <c r="ID27" s="34">
        <v>6</v>
      </c>
      <c r="IE27" s="34" t="s">
        <v>46</v>
      </c>
      <c r="IF27" s="35"/>
      <c r="IG27" s="35"/>
      <c r="IH27" s="35"/>
      <c r="II27" s="35"/>
    </row>
    <row r="28" spans="1:243" s="33" customFormat="1" ht="22.5" customHeight="1">
      <c r="A28" s="78">
        <v>5.5</v>
      </c>
      <c r="B28" s="80" t="s">
        <v>65</v>
      </c>
      <c r="C28" s="77"/>
      <c r="D28" s="64">
        <v>5</v>
      </c>
      <c r="E28" s="65" t="s">
        <v>46</v>
      </c>
      <c r="F28" s="28">
        <v>391</v>
      </c>
      <c r="G28" s="36"/>
      <c r="H28" s="36"/>
      <c r="I28" s="29" t="s">
        <v>33</v>
      </c>
      <c r="J28" s="30">
        <f>IF(I28="Less(-)",-1,1)</f>
        <v>1</v>
      </c>
      <c r="K28" s="31" t="s">
        <v>34</v>
      </c>
      <c r="L28" s="31" t="s">
        <v>4</v>
      </c>
      <c r="M28" s="79"/>
      <c r="N28" s="37"/>
      <c r="O28" s="37"/>
      <c r="P28" s="38"/>
      <c r="Q28" s="37"/>
      <c r="R28" s="37"/>
      <c r="S28" s="39"/>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68">
        <f>total_amount_ba($B$2,$D$2,D28,F28,J28,K28,M28)</f>
        <v>0</v>
      </c>
      <c r="BB28" s="68">
        <f>BA28+SUM(N28:AZ28)</f>
        <v>0</v>
      </c>
      <c r="BC28" s="67" t="str">
        <f>SpellNumber(L28,BB28)</f>
        <v>INR Zero Only</v>
      </c>
      <c r="IA28" s="34">
        <v>5.5</v>
      </c>
      <c r="IB28" s="62" t="s">
        <v>65</v>
      </c>
      <c r="IC28" s="34"/>
      <c r="ID28" s="34">
        <v>5</v>
      </c>
      <c r="IE28" s="34" t="s">
        <v>46</v>
      </c>
      <c r="IF28" s="35"/>
      <c r="IG28" s="35"/>
      <c r="IH28" s="35"/>
      <c r="II28" s="35"/>
    </row>
    <row r="29" spans="1:243" s="33" customFormat="1" ht="15.75">
      <c r="A29" s="78">
        <v>5.6</v>
      </c>
      <c r="B29" s="80" t="s">
        <v>66</v>
      </c>
      <c r="C29" s="77"/>
      <c r="D29" s="64">
        <v>5</v>
      </c>
      <c r="E29" s="65" t="s">
        <v>46</v>
      </c>
      <c r="F29" s="28">
        <v>391</v>
      </c>
      <c r="G29" s="36"/>
      <c r="H29" s="36"/>
      <c r="I29" s="29" t="s">
        <v>33</v>
      </c>
      <c r="J29" s="30">
        <f>IF(I29="Less(-)",-1,1)</f>
        <v>1</v>
      </c>
      <c r="K29" s="31" t="s">
        <v>34</v>
      </c>
      <c r="L29" s="31" t="s">
        <v>4</v>
      </c>
      <c r="M29" s="79"/>
      <c r="N29" s="37"/>
      <c r="O29" s="37"/>
      <c r="P29" s="38"/>
      <c r="Q29" s="37"/>
      <c r="R29" s="37"/>
      <c r="S29" s="39"/>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68">
        <f>total_amount_ba($B$2,$D$2,D29,F29,J29,K29,M29)</f>
        <v>0</v>
      </c>
      <c r="BB29" s="68">
        <f>BA29+SUM(N29:AZ29)</f>
        <v>0</v>
      </c>
      <c r="BC29" s="67" t="str">
        <f>SpellNumber(L29,BB29)</f>
        <v>INR Zero Only</v>
      </c>
      <c r="IA29" s="34">
        <v>5.6</v>
      </c>
      <c r="IB29" s="62" t="s">
        <v>66</v>
      </c>
      <c r="IC29" s="34"/>
      <c r="ID29" s="34">
        <v>5</v>
      </c>
      <c r="IE29" s="34" t="s">
        <v>46</v>
      </c>
      <c r="IF29" s="35"/>
      <c r="IG29" s="35"/>
      <c r="IH29" s="35"/>
      <c r="II29" s="35"/>
    </row>
    <row r="30" spans="1:243" s="33" customFormat="1" ht="31.5">
      <c r="A30" s="78">
        <v>6</v>
      </c>
      <c r="B30" s="80" t="s">
        <v>67</v>
      </c>
      <c r="C30" s="77"/>
      <c r="D30" s="64"/>
      <c r="E30" s="65"/>
      <c r="F30" s="28"/>
      <c r="G30" s="36"/>
      <c r="H30" s="36"/>
      <c r="I30" s="29"/>
      <c r="J30" s="30"/>
      <c r="K30" s="31"/>
      <c r="L30" s="31"/>
      <c r="M30" s="65"/>
      <c r="N30" s="37"/>
      <c r="O30" s="37"/>
      <c r="P30" s="38"/>
      <c r="Q30" s="37"/>
      <c r="R30" s="37"/>
      <c r="S30" s="39"/>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68"/>
      <c r="BB30" s="68"/>
      <c r="BC30" s="67"/>
      <c r="IA30" s="34">
        <v>6</v>
      </c>
      <c r="IB30" s="62" t="s">
        <v>67</v>
      </c>
      <c r="IC30" s="34"/>
      <c r="ID30" s="34"/>
      <c r="IE30" s="34"/>
      <c r="IF30" s="35"/>
      <c r="IG30" s="35"/>
      <c r="IH30" s="35"/>
      <c r="II30" s="35"/>
    </row>
    <row r="31" spans="1:243" s="33" customFormat="1" ht="22.5" customHeight="1">
      <c r="A31" s="78">
        <v>6.1</v>
      </c>
      <c r="B31" s="80" t="s">
        <v>68</v>
      </c>
      <c r="C31" s="77"/>
      <c r="D31" s="64">
        <v>6</v>
      </c>
      <c r="E31" s="65" t="s">
        <v>46</v>
      </c>
      <c r="F31" s="28">
        <v>142</v>
      </c>
      <c r="G31" s="36"/>
      <c r="H31" s="36"/>
      <c r="I31" s="29" t="s">
        <v>33</v>
      </c>
      <c r="J31" s="30">
        <f>IF(I31="Less(-)",-1,1)</f>
        <v>1</v>
      </c>
      <c r="K31" s="31" t="s">
        <v>34</v>
      </c>
      <c r="L31" s="31" t="s">
        <v>4</v>
      </c>
      <c r="M31" s="79"/>
      <c r="N31" s="37"/>
      <c r="O31" s="37"/>
      <c r="P31" s="38"/>
      <c r="Q31" s="37"/>
      <c r="R31" s="37"/>
      <c r="S31" s="39"/>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68">
        <f>total_amount_ba($B$2,$D$2,D31,F31,J31,K31,M31)</f>
        <v>0</v>
      </c>
      <c r="BB31" s="68">
        <f>BA31+SUM(N31:AZ31)</f>
        <v>0</v>
      </c>
      <c r="BC31" s="67" t="str">
        <f>SpellNumber(L31,BB31)</f>
        <v>INR Zero Only</v>
      </c>
      <c r="IA31" s="34">
        <v>6.1</v>
      </c>
      <c r="IB31" s="62" t="s">
        <v>68</v>
      </c>
      <c r="IC31" s="34"/>
      <c r="ID31" s="34">
        <v>6</v>
      </c>
      <c r="IE31" s="34" t="s">
        <v>46</v>
      </c>
      <c r="IF31" s="35"/>
      <c r="IG31" s="35"/>
      <c r="IH31" s="35"/>
      <c r="II31" s="35"/>
    </row>
    <row r="32" spans="1:243" s="33" customFormat="1" ht="15.75">
      <c r="A32" s="78">
        <v>6.2</v>
      </c>
      <c r="B32" s="80" t="s">
        <v>69</v>
      </c>
      <c r="C32" s="77"/>
      <c r="D32" s="64">
        <v>10</v>
      </c>
      <c r="E32" s="65" t="s">
        <v>46</v>
      </c>
      <c r="F32" s="28">
        <v>119</v>
      </c>
      <c r="G32" s="36"/>
      <c r="H32" s="36"/>
      <c r="I32" s="29" t="s">
        <v>33</v>
      </c>
      <c r="J32" s="30">
        <f>IF(I32="Less(-)",-1,1)</f>
        <v>1</v>
      </c>
      <c r="K32" s="31" t="s">
        <v>34</v>
      </c>
      <c r="L32" s="31" t="s">
        <v>4</v>
      </c>
      <c r="M32" s="79"/>
      <c r="N32" s="37"/>
      <c r="O32" s="37"/>
      <c r="P32" s="38"/>
      <c r="Q32" s="37"/>
      <c r="R32" s="37"/>
      <c r="S32" s="39"/>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68">
        <f>total_amount_ba($B$2,$D$2,D32,F32,J32,K32,M32)</f>
        <v>0</v>
      </c>
      <c r="BB32" s="68">
        <f>BA32+SUM(N32:AZ32)</f>
        <v>0</v>
      </c>
      <c r="BC32" s="67" t="str">
        <f>SpellNumber(L32,BB32)</f>
        <v>INR Zero Only</v>
      </c>
      <c r="IA32" s="34">
        <v>6.2</v>
      </c>
      <c r="IB32" s="62" t="s">
        <v>69</v>
      </c>
      <c r="IC32" s="34"/>
      <c r="ID32" s="34">
        <v>10</v>
      </c>
      <c r="IE32" s="34" t="s">
        <v>46</v>
      </c>
      <c r="IF32" s="35"/>
      <c r="IG32" s="35"/>
      <c r="IH32" s="35"/>
      <c r="II32" s="35"/>
    </row>
    <row r="33" spans="1:243" s="33" customFormat="1" ht="15.75">
      <c r="A33" s="78">
        <v>6.3</v>
      </c>
      <c r="B33" s="80" t="s">
        <v>70</v>
      </c>
      <c r="C33" s="77"/>
      <c r="D33" s="64">
        <v>6</v>
      </c>
      <c r="E33" s="65" t="s">
        <v>46</v>
      </c>
      <c r="F33" s="28">
        <v>119</v>
      </c>
      <c r="G33" s="36"/>
      <c r="H33" s="36"/>
      <c r="I33" s="29" t="s">
        <v>33</v>
      </c>
      <c r="J33" s="30">
        <f>IF(I33="Less(-)",-1,1)</f>
        <v>1</v>
      </c>
      <c r="K33" s="31" t="s">
        <v>34</v>
      </c>
      <c r="L33" s="31" t="s">
        <v>4</v>
      </c>
      <c r="M33" s="79"/>
      <c r="N33" s="37"/>
      <c r="O33" s="37"/>
      <c r="P33" s="38"/>
      <c r="Q33" s="37"/>
      <c r="R33" s="37"/>
      <c r="S33" s="39"/>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68">
        <f>total_amount_ba($B$2,$D$2,D33,F33,J33,K33,M33)</f>
        <v>0</v>
      </c>
      <c r="BB33" s="68">
        <f>BA33+SUM(N33:AZ33)</f>
        <v>0</v>
      </c>
      <c r="BC33" s="67" t="str">
        <f>SpellNumber(L33,BB33)</f>
        <v>INR Zero Only</v>
      </c>
      <c r="IA33" s="34">
        <v>6.3</v>
      </c>
      <c r="IB33" s="62" t="s">
        <v>70</v>
      </c>
      <c r="IC33" s="34"/>
      <c r="ID33" s="34">
        <v>6</v>
      </c>
      <c r="IE33" s="34" t="s">
        <v>46</v>
      </c>
      <c r="IF33" s="35"/>
      <c r="IG33" s="35"/>
      <c r="IH33" s="35"/>
      <c r="II33" s="35"/>
    </row>
    <row r="34" spans="1:243" s="33" customFormat="1" ht="110.25">
      <c r="A34" s="78">
        <v>7</v>
      </c>
      <c r="B34" s="80" t="s">
        <v>71</v>
      </c>
      <c r="C34" s="77"/>
      <c r="D34" s="64">
        <v>1</v>
      </c>
      <c r="E34" s="65" t="s">
        <v>46</v>
      </c>
      <c r="F34" s="28">
        <v>119</v>
      </c>
      <c r="G34" s="36"/>
      <c r="H34" s="36"/>
      <c r="I34" s="29" t="s">
        <v>33</v>
      </c>
      <c r="J34" s="30">
        <f>IF(I34="Less(-)",-1,1)</f>
        <v>1</v>
      </c>
      <c r="K34" s="31" t="s">
        <v>34</v>
      </c>
      <c r="L34" s="31" t="s">
        <v>4</v>
      </c>
      <c r="M34" s="79"/>
      <c r="N34" s="37"/>
      <c r="O34" s="37"/>
      <c r="P34" s="38"/>
      <c r="Q34" s="37"/>
      <c r="R34" s="37"/>
      <c r="S34" s="39"/>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68">
        <f>total_amount_ba($B$2,$D$2,D34,F34,J34,K34,M34)</f>
        <v>0</v>
      </c>
      <c r="BB34" s="68">
        <f>BA34+SUM(N34:AZ34)</f>
        <v>0</v>
      </c>
      <c r="BC34" s="67" t="str">
        <f>SpellNumber(L34,BB34)</f>
        <v>INR Zero Only</v>
      </c>
      <c r="IA34" s="34">
        <v>7</v>
      </c>
      <c r="IB34" s="62" t="s">
        <v>71</v>
      </c>
      <c r="IC34" s="34"/>
      <c r="ID34" s="34">
        <v>1</v>
      </c>
      <c r="IE34" s="34" t="s">
        <v>46</v>
      </c>
      <c r="IF34" s="35"/>
      <c r="IG34" s="35"/>
      <c r="IH34" s="35"/>
      <c r="II34" s="35"/>
    </row>
    <row r="35" spans="1:243" s="33" customFormat="1" ht="94.5">
      <c r="A35" s="78">
        <v>8</v>
      </c>
      <c r="B35" s="80" t="s">
        <v>47</v>
      </c>
      <c r="C35" s="77"/>
      <c r="D35" s="64"/>
      <c r="E35" s="65"/>
      <c r="F35" s="28"/>
      <c r="G35" s="36"/>
      <c r="H35" s="36"/>
      <c r="I35" s="29"/>
      <c r="J35" s="30"/>
      <c r="K35" s="31"/>
      <c r="L35" s="31"/>
      <c r="M35" s="65"/>
      <c r="N35" s="37"/>
      <c r="O35" s="37"/>
      <c r="P35" s="38"/>
      <c r="Q35" s="37"/>
      <c r="R35" s="37"/>
      <c r="S35" s="39"/>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68"/>
      <c r="BB35" s="68"/>
      <c r="BC35" s="67"/>
      <c r="IA35" s="34">
        <v>8</v>
      </c>
      <c r="IB35" s="62" t="s">
        <v>47</v>
      </c>
      <c r="IC35" s="34"/>
      <c r="ID35" s="34"/>
      <c r="IE35" s="34"/>
      <c r="IF35" s="35"/>
      <c r="IG35" s="35"/>
      <c r="IH35" s="35"/>
      <c r="II35" s="35"/>
    </row>
    <row r="36" spans="1:243" s="33" customFormat="1" ht="15.75">
      <c r="A36" s="78">
        <v>8.1</v>
      </c>
      <c r="B36" s="80" t="s">
        <v>72</v>
      </c>
      <c r="C36" s="77"/>
      <c r="D36" s="64">
        <v>4</v>
      </c>
      <c r="E36" s="65" t="s">
        <v>46</v>
      </c>
      <c r="F36" s="28">
        <v>119</v>
      </c>
      <c r="G36" s="36"/>
      <c r="H36" s="36"/>
      <c r="I36" s="29" t="s">
        <v>33</v>
      </c>
      <c r="J36" s="30">
        <f>IF(I36="Less(-)",-1,1)</f>
        <v>1</v>
      </c>
      <c r="K36" s="31" t="s">
        <v>34</v>
      </c>
      <c r="L36" s="31" t="s">
        <v>4</v>
      </c>
      <c r="M36" s="79"/>
      <c r="N36" s="37"/>
      <c r="O36" s="37"/>
      <c r="P36" s="38"/>
      <c r="Q36" s="37"/>
      <c r="R36" s="37"/>
      <c r="S36" s="39"/>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68">
        <f>total_amount_ba($B$2,$D$2,D36,F36,J36,K36,M36)</f>
        <v>0</v>
      </c>
      <c r="BB36" s="68">
        <f>BA36+SUM(N36:AZ36)</f>
        <v>0</v>
      </c>
      <c r="BC36" s="67" t="str">
        <f>SpellNumber(L36,BB36)</f>
        <v>INR Zero Only</v>
      </c>
      <c r="IA36" s="34">
        <v>8.1</v>
      </c>
      <c r="IB36" s="62" t="s">
        <v>72</v>
      </c>
      <c r="IC36" s="34"/>
      <c r="ID36" s="34">
        <v>4</v>
      </c>
      <c r="IE36" s="34" t="s">
        <v>46</v>
      </c>
      <c r="IF36" s="35"/>
      <c r="IG36" s="35"/>
      <c r="IH36" s="35"/>
      <c r="II36" s="35"/>
    </row>
    <row r="37" spans="1:243" s="33" customFormat="1" ht="20.25" customHeight="1">
      <c r="A37" s="78">
        <v>8.2</v>
      </c>
      <c r="B37" s="80" t="s">
        <v>73</v>
      </c>
      <c r="C37" s="77"/>
      <c r="D37" s="64">
        <v>1</v>
      </c>
      <c r="E37" s="65" t="s">
        <v>46</v>
      </c>
      <c r="F37" s="28">
        <v>119</v>
      </c>
      <c r="G37" s="36"/>
      <c r="H37" s="36"/>
      <c r="I37" s="29" t="s">
        <v>33</v>
      </c>
      <c r="J37" s="30">
        <f>IF(I37="Less(-)",-1,1)</f>
        <v>1</v>
      </c>
      <c r="K37" s="31" t="s">
        <v>34</v>
      </c>
      <c r="L37" s="31" t="s">
        <v>4</v>
      </c>
      <c r="M37" s="79"/>
      <c r="N37" s="37"/>
      <c r="O37" s="37"/>
      <c r="P37" s="38"/>
      <c r="Q37" s="37"/>
      <c r="R37" s="37"/>
      <c r="S37" s="39"/>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68">
        <f>total_amount_ba($B$2,$D$2,D37,F37,J37,K37,M37)</f>
        <v>0</v>
      </c>
      <c r="BB37" s="68">
        <f>BA37+SUM(N37:AZ37)</f>
        <v>0</v>
      </c>
      <c r="BC37" s="67" t="str">
        <f>SpellNumber(L37,BB37)</f>
        <v>INR Zero Only</v>
      </c>
      <c r="IA37" s="34">
        <v>8.2</v>
      </c>
      <c r="IB37" s="62" t="s">
        <v>73</v>
      </c>
      <c r="IC37" s="34"/>
      <c r="ID37" s="34">
        <v>1</v>
      </c>
      <c r="IE37" s="34" t="s">
        <v>46</v>
      </c>
      <c r="IF37" s="35"/>
      <c r="IG37" s="35"/>
      <c r="IH37" s="35"/>
      <c r="II37" s="35"/>
    </row>
    <row r="38" spans="1:243" s="33" customFormat="1" ht="78.75">
      <c r="A38" s="78">
        <v>9</v>
      </c>
      <c r="B38" s="80" t="s">
        <v>74</v>
      </c>
      <c r="C38" s="77"/>
      <c r="D38" s="64"/>
      <c r="E38" s="65"/>
      <c r="F38" s="28"/>
      <c r="G38" s="36"/>
      <c r="H38" s="36"/>
      <c r="I38" s="29"/>
      <c r="J38" s="30"/>
      <c r="K38" s="31"/>
      <c r="L38" s="31"/>
      <c r="M38" s="65"/>
      <c r="N38" s="37"/>
      <c r="O38" s="37"/>
      <c r="P38" s="38"/>
      <c r="Q38" s="37"/>
      <c r="R38" s="37"/>
      <c r="S38" s="39"/>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68"/>
      <c r="BB38" s="68"/>
      <c r="BC38" s="67"/>
      <c r="IA38" s="34">
        <v>9</v>
      </c>
      <c r="IB38" s="62" t="s">
        <v>74</v>
      </c>
      <c r="IC38" s="34"/>
      <c r="ID38" s="34"/>
      <c r="IE38" s="34"/>
      <c r="IF38" s="35"/>
      <c r="IG38" s="35"/>
      <c r="IH38" s="35"/>
      <c r="II38" s="35"/>
    </row>
    <row r="39" spans="1:243" s="33" customFormat="1" ht="15.75">
      <c r="A39" s="78">
        <v>9.1</v>
      </c>
      <c r="B39" s="80" t="s">
        <v>75</v>
      </c>
      <c r="C39" s="77"/>
      <c r="D39" s="64">
        <v>1</v>
      </c>
      <c r="E39" s="65" t="s">
        <v>46</v>
      </c>
      <c r="F39" s="28">
        <v>6494</v>
      </c>
      <c r="G39" s="36"/>
      <c r="H39" s="36"/>
      <c r="I39" s="29" t="s">
        <v>33</v>
      </c>
      <c r="J39" s="30">
        <f>IF(I39="Less(-)",-1,1)</f>
        <v>1</v>
      </c>
      <c r="K39" s="31" t="s">
        <v>34</v>
      </c>
      <c r="L39" s="31" t="s">
        <v>4</v>
      </c>
      <c r="M39" s="79"/>
      <c r="N39" s="37"/>
      <c r="O39" s="37"/>
      <c r="P39" s="38"/>
      <c r="Q39" s="37"/>
      <c r="R39" s="37"/>
      <c r="S39" s="39"/>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68">
        <f>total_amount_ba($B$2,$D$2,D39,F39,J39,K39,M39)</f>
        <v>0</v>
      </c>
      <c r="BB39" s="68">
        <f>BA39+SUM(N39:AZ39)</f>
        <v>0</v>
      </c>
      <c r="BC39" s="67" t="str">
        <f>SpellNumber(L39,BB39)</f>
        <v>INR Zero Only</v>
      </c>
      <c r="IA39" s="34">
        <v>9.1</v>
      </c>
      <c r="IB39" s="62" t="s">
        <v>75</v>
      </c>
      <c r="IC39" s="34"/>
      <c r="ID39" s="34">
        <v>1</v>
      </c>
      <c r="IE39" s="34" t="s">
        <v>46</v>
      </c>
      <c r="IF39" s="35"/>
      <c r="IG39" s="35"/>
      <c r="IH39" s="35"/>
      <c r="II39" s="35"/>
    </row>
    <row r="40" spans="1:243" s="33" customFormat="1" ht="33" customHeight="1">
      <c r="A40" s="71" t="s">
        <v>35</v>
      </c>
      <c r="B40" s="70"/>
      <c r="C40" s="42"/>
      <c r="D40" s="74"/>
      <c r="E40" s="43"/>
      <c r="F40" s="43"/>
      <c r="G40" s="43"/>
      <c r="H40" s="44"/>
      <c r="I40" s="44"/>
      <c r="J40" s="44"/>
      <c r="K40" s="44"/>
      <c r="L40" s="45"/>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69">
        <f>SUM(BA13:BA39)</f>
        <v>0</v>
      </c>
      <c r="BB40" s="69" t="e">
        <f>SUM(#REF!)</f>
        <v>#REF!</v>
      </c>
      <c r="BC40" s="67" t="str">
        <f>SpellNumber($E$2,BA40)</f>
        <v>INR Zero Only</v>
      </c>
      <c r="IA40" s="34"/>
      <c r="IB40" s="34"/>
      <c r="IC40" s="34"/>
      <c r="ID40" s="34"/>
      <c r="IE40" s="34"/>
      <c r="IF40" s="35"/>
      <c r="IG40" s="35"/>
      <c r="IH40" s="35"/>
      <c r="II40" s="35"/>
    </row>
    <row r="41" spans="1:243" s="55" customFormat="1" ht="39" customHeight="1" hidden="1">
      <c r="A41" s="47" t="s">
        <v>36</v>
      </c>
      <c r="B41" s="48"/>
      <c r="C41" s="49"/>
      <c r="D41" s="75"/>
      <c r="E41" s="60" t="s">
        <v>37</v>
      </c>
      <c r="F41" s="61"/>
      <c r="G41" s="50"/>
      <c r="H41" s="51"/>
      <c r="I41" s="51"/>
      <c r="J41" s="51"/>
      <c r="K41" s="52"/>
      <c r="L41" s="53"/>
      <c r="M41" s="54"/>
      <c r="O41" s="33"/>
      <c r="P41" s="33"/>
      <c r="Q41" s="33"/>
      <c r="R41" s="33"/>
      <c r="S41" s="33"/>
      <c r="BA41" s="56">
        <f>IF(ISBLANK(F41),0,IF(E41="Excess (+)",ROUND(BA40+(BA40*F41),2),IF(E41="Less (-)",ROUND(BA40+(BA40*F41*(-1)),2),0)))</f>
        <v>0</v>
      </c>
      <c r="BB41" s="57">
        <f>ROUND(BA41,0)</f>
        <v>0</v>
      </c>
      <c r="BC41" s="32" t="str">
        <f>SpellNumber(L41,BB41)</f>
        <v> Zero Only</v>
      </c>
      <c r="IA41" s="58"/>
      <c r="IB41" s="58"/>
      <c r="IC41" s="58"/>
      <c r="ID41" s="58"/>
      <c r="IE41" s="58"/>
      <c r="IF41" s="59"/>
      <c r="IG41" s="59"/>
      <c r="IH41" s="59"/>
      <c r="II41" s="59"/>
    </row>
    <row r="42" spans="1:243" s="55" customFormat="1" ht="51" customHeight="1">
      <c r="A42" s="71" t="s">
        <v>38</v>
      </c>
      <c r="B42" s="41"/>
      <c r="C42" s="83" t="str">
        <f>SpellNumber($E$2,BA40)</f>
        <v>INR Zero Only</v>
      </c>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IA42" s="58"/>
      <c r="IB42" s="58"/>
      <c r="IC42" s="58"/>
      <c r="ID42" s="58"/>
      <c r="IE42" s="58"/>
      <c r="IF42" s="59"/>
      <c r="IG42" s="59"/>
      <c r="IH42" s="59"/>
      <c r="II42" s="59"/>
    </row>
  </sheetData>
  <sheetProtection password="F5B2" sheet="1"/>
  <mergeCells count="8">
    <mergeCell ref="A9:BC9"/>
    <mergeCell ref="C42:BC42"/>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41">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1">
      <formula1>0</formula1>
      <formula2>99.9</formula2>
    </dataValidation>
    <dataValidation type="list" allowBlank="1" showInputMessage="1" showErrorMessage="1" sqref="L13 L14 L15 L16 L17 L18 L19 L20 L21 L22 L23 L24 L25 L26 L27 L28 L29 L30 L31 L32 L33 L34 L35 L36 L37 L39 L38">
      <formula1>"INR"</formula1>
    </dataValidation>
    <dataValidation type="list" allowBlank="1" showErrorMessage="1" sqref="K13:K39">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39">
      <formula1>0</formula1>
      <formula2>999999999999999</formula2>
    </dataValidation>
    <dataValidation allowBlank="1" showInputMessage="1" showErrorMessage="1" promptTitle="Units" prompt="Please enter Units in text" sqref="E13:E39"/>
    <dataValidation type="decimal" allowBlank="1" showInputMessage="1" showErrorMessage="1" promptTitle="Rate Entry" prompt="Please enter the Basic Price in Rupees for this item. " errorTitle="Invaid Entry" error="Only Numeric Values are allowed. " sqref="G13:H39">
      <formula1>0</formula1>
      <formula2>999999999999999</formula2>
    </dataValidation>
    <dataValidation allowBlank="1" showInputMessage="1" showErrorMessage="1" promptTitle="Itemcode/Make" prompt="Please enter text" sqref="C13:C39">
      <formula1>0</formula1>
      <formula2>0</formula2>
    </dataValidation>
    <dataValidation type="decimal" allowBlank="1" showInputMessage="1" showErrorMessage="1" promptTitle="Quantity" prompt="Please enter the Quantity for this item. " errorTitle="Invalid Entry" error="Only Numeric Values are allowed. " sqref="D13:D39 F13:F3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9">
      <formula1>0</formula1>
      <formula2>999999999999999</formula2>
    </dataValidation>
    <dataValidation type="list" showErrorMessage="1" sqref="I13:I39">
      <formula1>"Excess(+),Less(-)"</formula1>
      <formula2>0</formula2>
    </dataValidation>
    <dataValidation allowBlank="1" showInputMessage="1" showErrorMessage="1" promptTitle="Addition / Deduction" prompt="Please Choose the correct One" sqref="J13:J39">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39</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password="F5B2" sheet="1"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2024-02-28T07:43:15Z</cp:lastPrinted>
  <dcterms:created xsi:type="dcterms:W3CDTF">2009-01-30T06:42:42Z</dcterms:created>
  <dcterms:modified xsi:type="dcterms:W3CDTF">2024-02-28T07:43:54Z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