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<sst xmlns="http://schemas.openxmlformats.org/spreadsheetml/2006/main" count="115" uniqueCount="52">
  <si>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</si>
  <si>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</si>
  <si>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</si>
  <si>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</si>
  <si>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</si>
  <si>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</si>
  <si>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</si>
  <si>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</si>
  <si>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</si>
  <si>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</si>
  <si>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</si>
  <si>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</si>
  <si>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</si>
  <si>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</si>
  <si>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</si>
  <si>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</si>
  <si>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</si>
  <si>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</si>
  <si>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</si>
  <si>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</si>
  <si>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</si>
  <si>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</si>
  <si>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</si>
  <si>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</si>
  <si>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</si>
  <si>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</si>
  <si>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</si>
  <si>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</si>
  <si>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</si>
  <si>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</si>
  <si>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</si>
  <si>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</si>
  <si>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</si>
  <si>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</si>
  <si>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</si>
  <si>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</si>
  <si>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</si>
  <si>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</si>
  <si>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</si>
  <si>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</si>
  <si>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</si>
  <si>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</si>
  <si>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</si>
  <si>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</si>
  <si>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</si>
  <si>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</si>
  <si>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</si>
  <si>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Name of Work: Dedicated earth station for Isquare lab at Common Instrumentation Facility and Lecture Hall Block , IISER, Thiruvananthapuram</t>
  </si>
  <si>
    <t>Supply,    Installation,    Testing    and    Commissioning    on Maintenance  free  Chemical  Earth  Electrodes  complying  with the latest version of IS 3043 / IEC / IEEE Specifications. The Earth Electrode shall be with 2 M long, 14 mm. dia high tensile strength, copper bonded Steel Rods coated with minimum 250 micron  pure  eletrolytic Copper.  Soil enrichment  compound in quantities not less than 15 Kgs shall be used and the Earth Pit shall be back-filled with good quality soil without any Stones / Granules / Sand etc. The Earth Station shall be provided with suitable clamp made of SS to connect rod with earth conductor, polypropylene &amp; polyethylene earth electrode inspection chamber with heay duty cover. The dimension shall be 300mmx300mmx 300mm with a weight bearing capacity of 50KN. 
Make : OBO/Cape/Dehn</t>
  </si>
  <si>
    <t>Providing and fixing 25 mm X 3 mm copper strip on wall surface or in recess with heat shrinkalble sleeve using FRP sapcer and saddle for connections etc. as required.</t>
  </si>
  <si>
    <t>Supplying and laying 25 mm X 3 mm copper strip at 0.50 metre below ground as strip earth electrode, including connection/terminating with nut, bolt, spring, washer etc. as required. (Jointing shall be done by overlapping and with 2 sets of brass nut bolt &amp; spring washer spaced at 50mm)</t>
  </si>
  <si>
    <t>Mtr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</si>
</sst>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1">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style="thin"/>
      <right style="thin"/>
      <top style="thin"/>
      <bottom style="thin"/>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59"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0"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24" fillId="0" borderId="22"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3"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8"/>
  <sheetViews>
    <sheetView showGridLines="0" zoomScale="80" zoomScaleNormal="80" zoomScalePageLayoutView="0" workbookViewId="0" topLeftCell="A1">
      <selection activeCell="BA14" sqref="BA14"/>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4" t="s">
        <v>45</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47</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43</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252">
      <c r="A13" s="78">
        <v>1</v>
      </c>
      <c r="B13" s="80" t="s">
        <v>48</v>
      </c>
      <c r="C13" s="77"/>
      <c r="D13" s="64">
        <v>3</v>
      </c>
      <c r="E13" s="65" t="s">
        <v>46</v>
      </c>
      <c r="F13" s="28">
        <v>292.4</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48</v>
      </c>
      <c r="IC13" s="34"/>
      <c r="ID13" s="34">
        <v>3</v>
      </c>
      <c r="IE13" s="34" t="s">
        <v>46</v>
      </c>
      <c r="IF13" s="35"/>
      <c r="IG13" s="35"/>
      <c r="IH13" s="35"/>
      <c r="II13" s="35"/>
    </row>
    <row r="14" spans="1:243" s="33" customFormat="1" ht="47.25">
      <c r="A14" s="78">
        <v>2</v>
      </c>
      <c r="B14" s="80" t="s">
        <v>49</v>
      </c>
      <c r="C14" s="77"/>
      <c r="D14" s="64">
        <v>70</v>
      </c>
      <c r="E14" s="65" t="s">
        <v>51</v>
      </c>
      <c r="F14" s="28">
        <v>292.4</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2</v>
      </c>
      <c r="IB14" s="62" t="s">
        <v>49</v>
      </c>
      <c r="IC14" s="34"/>
      <c r="ID14" s="34">
        <v>70</v>
      </c>
      <c r="IE14" s="34" t="s">
        <v>51</v>
      </c>
      <c r="IF14" s="35"/>
      <c r="IG14" s="35"/>
      <c r="IH14" s="35"/>
      <c r="II14" s="35"/>
    </row>
    <row r="15" spans="1:243" s="33" customFormat="1" ht="78.75">
      <c r="A15" s="78">
        <v>3</v>
      </c>
      <c r="B15" s="80" t="s">
        <v>50</v>
      </c>
      <c r="C15" s="77"/>
      <c r="D15" s="64">
        <v>15</v>
      </c>
      <c r="E15" s="65" t="s">
        <v>51</v>
      </c>
      <c r="F15" s="28">
        <v>292.4</v>
      </c>
      <c r="G15" s="36"/>
      <c r="H15" s="36"/>
      <c r="I15" s="29" t="s">
        <v>33</v>
      </c>
      <c r="J15" s="30">
        <f>IF(I15="Less(-)",-1,1)</f>
        <v>1</v>
      </c>
      <c r="K15" s="31" t="s">
        <v>34</v>
      </c>
      <c r="L15" s="31" t="s">
        <v>4</v>
      </c>
      <c r="M15" s="79"/>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8">
        <f>total_amount_ba($B$2,$D$2,D15,F15,J15,K15,M15)</f>
        <v>0</v>
      </c>
      <c r="BB15" s="68">
        <f>BA15+SUM(N15:AZ15)</f>
        <v>0</v>
      </c>
      <c r="BC15" s="67" t="str">
        <f>SpellNumber(L15,BB15)</f>
        <v>INR Zero Only</v>
      </c>
      <c r="IA15" s="34">
        <v>3</v>
      </c>
      <c r="IB15" s="62" t="s">
        <v>50</v>
      </c>
      <c r="IC15" s="34"/>
      <c r="ID15" s="34">
        <v>15</v>
      </c>
      <c r="IE15" s="34" t="s">
        <v>51</v>
      </c>
      <c r="IF15" s="35"/>
      <c r="IG15" s="35"/>
      <c r="IH15" s="35"/>
      <c r="II15" s="35"/>
    </row>
    <row r="16" spans="1:243" s="33" customFormat="1" ht="33" customHeight="1">
      <c r="A16" s="71" t="s">
        <v>35</v>
      </c>
      <c r="B16" s="70"/>
      <c r="C16" s="42"/>
      <c r="D16" s="74"/>
      <c r="E16" s="43"/>
      <c r="F16" s="43"/>
      <c r="G16" s="43"/>
      <c r="H16" s="44"/>
      <c r="I16" s="44"/>
      <c r="J16" s="44"/>
      <c r="K16" s="44"/>
      <c r="L16" s="45"/>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69">
        <f>SUM(BA13:BA15)</f>
        <v>0</v>
      </c>
      <c r="BB16" s="69" t="e">
        <f>SUM(#REF!)</f>
        <v>#REF!</v>
      </c>
      <c r="BC16" s="67" t="str">
        <f>SpellNumber($E$2,BA16)</f>
        <v>INR Zero Only</v>
      </c>
      <c r="IA16" s="34"/>
      <c r="IB16" s="34"/>
      <c r="IC16" s="34"/>
      <c r="ID16" s="34"/>
      <c r="IE16" s="34"/>
      <c r="IF16" s="35"/>
      <c r="IG16" s="35"/>
      <c r="IH16" s="35"/>
      <c r="II16" s="35"/>
    </row>
    <row r="17" spans="1:243" s="55" customFormat="1" ht="39" customHeight="1" hidden="1">
      <c r="A17" s="47" t="s">
        <v>36</v>
      </c>
      <c r="B17" s="48"/>
      <c r="C17" s="49"/>
      <c r="D17" s="75"/>
      <c r="E17" s="60" t="s">
        <v>37</v>
      </c>
      <c r="F17" s="61"/>
      <c r="G17" s="50"/>
      <c r="H17" s="51"/>
      <c r="I17" s="51"/>
      <c r="J17" s="51"/>
      <c r="K17" s="52"/>
      <c r="L17" s="53"/>
      <c r="M17" s="54"/>
      <c r="O17" s="33"/>
      <c r="P17" s="33"/>
      <c r="Q17" s="33"/>
      <c r="R17" s="33"/>
      <c r="S17" s="33"/>
      <c r="BA17" s="56">
        <f>IF(ISBLANK(F17),0,IF(E17="Excess (+)",ROUND(BA16+(BA16*F17),2),IF(E17="Less (-)",ROUND(BA16+(BA16*F17*(-1)),2),0)))</f>
        <v>0</v>
      </c>
      <c r="BB17" s="57">
        <f>ROUND(BA17,0)</f>
        <v>0</v>
      </c>
      <c r="BC17" s="32" t="str">
        <f>SpellNumber(L17,BB17)</f>
        <v> Zero Only</v>
      </c>
      <c r="IA17" s="58"/>
      <c r="IB17" s="58"/>
      <c r="IC17" s="58"/>
      <c r="ID17" s="58"/>
      <c r="IE17" s="58"/>
      <c r="IF17" s="59"/>
      <c r="IG17" s="59"/>
      <c r="IH17" s="59"/>
      <c r="II17" s="59"/>
    </row>
    <row r="18" spans="1:243" s="55" customFormat="1" ht="51" customHeight="1">
      <c r="A18" s="71" t="s">
        <v>38</v>
      </c>
      <c r="B18" s="41"/>
      <c r="C18" s="82" t="str">
        <f>SpellNumber($E$2,BA16)</f>
        <v>INR Zero Only</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IA18" s="58"/>
      <c r="IB18" s="58"/>
      <c r="IC18" s="58"/>
      <c r="ID18" s="58"/>
      <c r="IE18" s="58"/>
      <c r="IF18" s="59"/>
      <c r="IG18" s="59"/>
      <c r="IH18" s="59"/>
      <c r="II18" s="59"/>
    </row>
  </sheetData>
  <sheetProtection password="F5B2" sheet="1"/>
  <mergeCells count="8">
    <mergeCell ref="A9:BC9"/>
    <mergeCell ref="C18:BC18"/>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allowBlank="1" showInputMessage="1" showErrorMessage="1" sqref="L15 L13 L14">
      <formula1>"INR"</formula1>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allowBlank="1" showInputMessage="1" showErrorMessage="1" promptTitle="Units" prompt="Please enter Units in text" sqref="E13:E15"/>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list" showErrorMessage="1" sqref="I13:I15">
      <formula1>"Excess(+),Less(-)"</formula1>
      <formula2>0</formula2>
    </dataValidation>
    <dataValidation allowBlank="1" showInputMessage="1" showErrorMessage="1" promptTitle="Addition / Deduction" prompt="Please Choose the correct One" sqref="J13:J15">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2023-03-31T08:43:50Z</cp:lastPrinted>
  <dcterms:created xsi:type="dcterms:W3CDTF">2009-01-30T06:42:42Z</dcterms:created>
  <dcterms:modified xsi:type="dcterms:W3CDTF">2023-11-28T08:23:08Z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