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<sst xmlns="http://schemas.openxmlformats.org/spreadsheetml/2006/main" count="149" uniqueCount="60">
  <si>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</si>
  <si>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</si>
  <si>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</si>
  <si>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</si>
  <si>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</si>
  <si>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</si>
  <si>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</si>
  <si>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</si>
  <si>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</si>
  <si>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</si>
  <si>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</si>
  <si>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</si>
  <si>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</si>
  <si>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</si>
  <si>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</si>
  <si>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</si>
  <si>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</si>
  <si>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</si>
  <si>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</si>
  <si>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</si>
  <si>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</si>
  <si>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</si>
  <si>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</si>
  <si>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</si>
  <si>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</si>
  <si>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</si>
  <si>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</si>
  <si>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</si>
  <si>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</si>
  <si>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</si>
  <si>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</si>
  <si>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</si>
  <si>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</si>
  <si>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</si>
  <si>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</si>
  <si>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</si>
  <si>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</si>
  <si>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</si>
  <si>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</si>
  <si>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</si>
  <si>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</si>
  <si>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</si>
  <si>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</si>
  <si>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</si>
  <si>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</si>
  <si>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</si>
  <si>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</si>
  <si>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Mtrs</t>
  </si>
  <si>
    <t>Supplying &amp; fixing of following sizes of medium class PVC conduit along with accessories in surface/recess including cutting the wall and making good the same in case of recessed conduit as required. (For AC outdoor Unit Power Supply)</t>
  </si>
  <si>
    <t xml:space="preserve">25mm </t>
  </si>
  <si>
    <t>Supplying and drawing following sizes of FRLS PVC insulated copper conductor, single core cable in the existing recessed PVC conduit as required.</t>
  </si>
  <si>
    <t>4 x 1.5Sq.mm (For HVAC Units)</t>
  </si>
  <si>
    <t>3 x 2.5Sq.mm (For AC Drain Pump)</t>
  </si>
  <si>
    <t>Supply, laying and fixing of copper refrigerant pipes  suitable for Floor mounted split Air Conditioning unit wherever necessary with insulation, pipe wrapping tape (white), clamp and neccessary supports for Split AC  as required and as directed by the Engineer In Charge.</t>
  </si>
  <si>
    <t>Supply and laying  of following size PVC drain piping of 4 kg /cm2 rating complete with 6mm Nitrile Rubber Insulation, supports, fittings like elbow, tee joints, screws, clamps etc.</t>
  </si>
  <si>
    <t>25 mm dia</t>
  </si>
  <si>
    <t>Supply, Installation, testing and commissioning of split AC drain pump (condensate pump) as directed by the Engineer In Charge.
i) Pump should be a compact type
ii) Minimum head : 10m @ flow rate 6L/h</t>
  </si>
  <si>
    <t>Supply, Installation, testing and commissioning of 2 TR (BEE - 1 Star rated) Inverter type Floor mounted (Tower) type split Air Conditioning unit (with copper condensor &amp; evaporator coil) filled with eco friendly refrigerant gas and heavy duty powder coated Outdoor unit mounting stand, cabling, drain piping,  refrigerant topup (if required) all complete as required and as directed by the Engineer In Charge.
Approved makes : Bluestar/Voltas/Panasonic/LG</t>
  </si>
  <si>
    <t>Metre</t>
  </si>
  <si>
    <t>Name of Work: Supply, Installation, Testing and commissioning of 2TR Floor mounted(Tower) type split AC in I-Square Lab at Central Instrumentation Facility, IISER Thiruvananthapuram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</si>
</sst>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2" fontId="5" fillId="0" borderId="1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5"/>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59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78.75">
      <c r="A13" s="78">
        <v>1</v>
      </c>
      <c r="B13" s="80" t="s">
        <v>48</v>
      </c>
      <c r="C13" s="77"/>
      <c r="D13" s="64"/>
      <c r="E13" s="65"/>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48</v>
      </c>
      <c r="IC13" s="34"/>
      <c r="ID13" s="34"/>
      <c r="IE13" s="34"/>
      <c r="IF13" s="35"/>
      <c r="IG13" s="35"/>
      <c r="IH13" s="35"/>
      <c r="II13" s="35"/>
    </row>
    <row r="14" spans="1:243" s="33" customFormat="1" ht="20.25" customHeight="1">
      <c r="A14" s="78">
        <v>1.1</v>
      </c>
      <c r="B14" s="80" t="s">
        <v>49</v>
      </c>
      <c r="C14" s="77"/>
      <c r="D14" s="64">
        <v>40</v>
      </c>
      <c r="E14" s="65" t="s">
        <v>47</v>
      </c>
      <c r="F14" s="81">
        <v>2902.2</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49</v>
      </c>
      <c r="IC14" s="34"/>
      <c r="ID14" s="34">
        <v>40</v>
      </c>
      <c r="IE14" s="34" t="s">
        <v>47</v>
      </c>
      <c r="IF14" s="35"/>
      <c r="IG14" s="35"/>
      <c r="IH14" s="35"/>
      <c r="II14" s="35"/>
    </row>
    <row r="15" spans="1:243" s="33" customFormat="1" ht="47.25">
      <c r="A15" s="78">
        <v>2</v>
      </c>
      <c r="B15" s="80" t="s">
        <v>50</v>
      </c>
      <c r="C15" s="77"/>
      <c r="D15" s="64"/>
      <c r="E15" s="65"/>
      <c r="F15" s="28"/>
      <c r="G15" s="36"/>
      <c r="H15" s="36"/>
      <c r="I15" s="29"/>
      <c r="J15" s="30"/>
      <c r="K15" s="31"/>
      <c r="L15" s="31"/>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c r="BB15" s="68"/>
      <c r="BC15" s="67"/>
      <c r="IA15" s="34">
        <v>2</v>
      </c>
      <c r="IB15" s="62" t="s">
        <v>50</v>
      </c>
      <c r="IC15" s="34"/>
      <c r="ID15" s="34"/>
      <c r="IE15" s="34"/>
      <c r="IF15" s="35"/>
      <c r="IG15" s="35"/>
      <c r="IH15" s="35"/>
      <c r="II15" s="35"/>
    </row>
    <row r="16" spans="1:243" s="33" customFormat="1" ht="20.25" customHeight="1">
      <c r="A16" s="78">
        <v>2.1</v>
      </c>
      <c r="B16" s="80" t="s">
        <v>51</v>
      </c>
      <c r="C16" s="77"/>
      <c r="D16" s="64">
        <v>30</v>
      </c>
      <c r="E16" s="65" t="s">
        <v>47</v>
      </c>
      <c r="F16" s="81">
        <v>2902.2</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2.1</v>
      </c>
      <c r="IB16" s="62" t="s">
        <v>51</v>
      </c>
      <c r="IC16" s="34"/>
      <c r="ID16" s="34">
        <v>30</v>
      </c>
      <c r="IE16" s="34" t="s">
        <v>47</v>
      </c>
      <c r="IF16" s="35"/>
      <c r="IG16" s="35"/>
      <c r="IH16" s="35"/>
      <c r="II16" s="35"/>
    </row>
    <row r="17" spans="1:243" s="33" customFormat="1" ht="22.5" customHeight="1">
      <c r="A17" s="78">
        <v>2.2</v>
      </c>
      <c r="B17" s="80" t="s">
        <v>52</v>
      </c>
      <c r="C17" s="77"/>
      <c r="D17" s="64">
        <v>10</v>
      </c>
      <c r="E17" s="65" t="s">
        <v>47</v>
      </c>
      <c r="F17" s="28">
        <v>391</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2.2</v>
      </c>
      <c r="IB17" s="62" t="s">
        <v>52</v>
      </c>
      <c r="IC17" s="34"/>
      <c r="ID17" s="34">
        <v>10</v>
      </c>
      <c r="IE17" s="34" t="s">
        <v>47</v>
      </c>
      <c r="IF17" s="35"/>
      <c r="IG17" s="35"/>
      <c r="IH17" s="35"/>
      <c r="II17" s="35"/>
    </row>
    <row r="18" spans="1:243" s="33" customFormat="1" ht="134.25" customHeight="1">
      <c r="A18" s="78">
        <v>3</v>
      </c>
      <c r="B18" s="80" t="s">
        <v>57</v>
      </c>
      <c r="C18" s="77"/>
      <c r="D18" s="64">
        <v>1</v>
      </c>
      <c r="E18" s="65" t="s">
        <v>46</v>
      </c>
      <c r="F18" s="28">
        <v>391</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3</v>
      </c>
      <c r="IB18" s="62" t="s">
        <v>57</v>
      </c>
      <c r="IC18" s="34"/>
      <c r="ID18" s="34">
        <v>1</v>
      </c>
      <c r="IE18" s="34" t="s">
        <v>46</v>
      </c>
      <c r="IF18" s="35"/>
      <c r="IG18" s="35"/>
      <c r="IH18" s="35"/>
      <c r="II18" s="35"/>
    </row>
    <row r="19" spans="1:243" s="33" customFormat="1" ht="87" customHeight="1">
      <c r="A19" s="78">
        <v>4</v>
      </c>
      <c r="B19" s="80" t="s">
        <v>53</v>
      </c>
      <c r="C19" s="77"/>
      <c r="D19" s="64">
        <v>8</v>
      </c>
      <c r="E19" s="65" t="s">
        <v>58</v>
      </c>
      <c r="F19" s="28">
        <v>391</v>
      </c>
      <c r="G19" s="36"/>
      <c r="H19" s="36"/>
      <c r="I19" s="29" t="s">
        <v>33</v>
      </c>
      <c r="J19" s="30">
        <f>IF(I19="Less(-)",-1,1)</f>
        <v>1</v>
      </c>
      <c r="K19" s="31" t="s">
        <v>34</v>
      </c>
      <c r="L19" s="31" t="s">
        <v>4</v>
      </c>
      <c r="M19" s="7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total_amount_ba($B$2,$D$2,D19,F19,J19,K19,M19)</f>
        <v>0</v>
      </c>
      <c r="BB19" s="68">
        <f>BA19+SUM(N19:AZ19)</f>
        <v>0</v>
      </c>
      <c r="BC19" s="67" t="str">
        <f>SpellNumber(L19,BB19)</f>
        <v>INR Zero Only</v>
      </c>
      <c r="IA19" s="34">
        <v>4</v>
      </c>
      <c r="IB19" s="62" t="s">
        <v>53</v>
      </c>
      <c r="IC19" s="34"/>
      <c r="ID19" s="34">
        <v>8</v>
      </c>
      <c r="IE19" s="34" t="s">
        <v>58</v>
      </c>
      <c r="IF19" s="35"/>
      <c r="IG19" s="35"/>
      <c r="IH19" s="35"/>
      <c r="II19" s="35"/>
    </row>
    <row r="20" spans="1:243" s="33" customFormat="1" ht="55.5" customHeight="1">
      <c r="A20" s="78">
        <v>5</v>
      </c>
      <c r="B20" s="80" t="s">
        <v>54</v>
      </c>
      <c r="C20" s="77"/>
      <c r="D20" s="64"/>
      <c r="E20" s="65"/>
      <c r="F20" s="28"/>
      <c r="G20" s="36"/>
      <c r="H20" s="36"/>
      <c r="I20" s="29"/>
      <c r="J20" s="30"/>
      <c r="K20" s="31"/>
      <c r="L20" s="31"/>
      <c r="M20" s="65"/>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c r="BB20" s="68"/>
      <c r="BC20" s="67"/>
      <c r="IA20" s="34">
        <v>5</v>
      </c>
      <c r="IB20" s="62" t="s">
        <v>54</v>
      </c>
      <c r="IC20" s="34"/>
      <c r="ID20" s="34"/>
      <c r="IE20" s="34"/>
      <c r="IF20" s="35"/>
      <c r="IG20" s="35"/>
      <c r="IH20" s="35"/>
      <c r="II20" s="35"/>
    </row>
    <row r="21" spans="1:243" s="33" customFormat="1" ht="15.75">
      <c r="A21" s="78">
        <v>5.1</v>
      </c>
      <c r="B21" s="80" t="s">
        <v>55</v>
      </c>
      <c r="C21" s="77"/>
      <c r="D21" s="64">
        <v>10</v>
      </c>
      <c r="E21" s="65" t="s">
        <v>58</v>
      </c>
      <c r="F21" s="28">
        <v>391</v>
      </c>
      <c r="G21" s="36"/>
      <c r="H21" s="36"/>
      <c r="I21" s="29" t="s">
        <v>33</v>
      </c>
      <c r="J21" s="30">
        <f>IF(I21="Less(-)",-1,1)</f>
        <v>1</v>
      </c>
      <c r="K21" s="31" t="s">
        <v>34</v>
      </c>
      <c r="L21" s="31" t="s">
        <v>4</v>
      </c>
      <c r="M21" s="7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total_amount_ba($B$2,$D$2,D21,F21,J21,K21,M21)</f>
        <v>0</v>
      </c>
      <c r="BB21" s="68">
        <f>BA21+SUM(N21:AZ21)</f>
        <v>0</v>
      </c>
      <c r="BC21" s="67" t="str">
        <f>SpellNumber(L21,BB21)</f>
        <v>INR Zero Only</v>
      </c>
      <c r="IA21" s="34">
        <v>5.1</v>
      </c>
      <c r="IB21" s="62" t="s">
        <v>55</v>
      </c>
      <c r="IC21" s="34"/>
      <c r="ID21" s="34">
        <v>10</v>
      </c>
      <c r="IE21" s="34" t="s">
        <v>58</v>
      </c>
      <c r="IF21" s="35"/>
      <c r="IG21" s="35"/>
      <c r="IH21" s="35"/>
      <c r="II21" s="35"/>
    </row>
    <row r="22" spans="1:243" s="33" customFormat="1" ht="78.75">
      <c r="A22" s="78">
        <v>6</v>
      </c>
      <c r="B22" s="80" t="s">
        <v>56</v>
      </c>
      <c r="C22" s="77"/>
      <c r="D22" s="64">
        <v>1</v>
      </c>
      <c r="E22" s="65" t="s">
        <v>46</v>
      </c>
      <c r="F22" s="28">
        <v>391</v>
      </c>
      <c r="G22" s="36"/>
      <c r="H22" s="36"/>
      <c r="I22" s="29" t="s">
        <v>33</v>
      </c>
      <c r="J22" s="30">
        <f>IF(I22="Less(-)",-1,1)</f>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67" t="str">
        <f>SpellNumber(L22,BB22)</f>
        <v>INR Zero Only</v>
      </c>
      <c r="IA22" s="34">
        <v>6</v>
      </c>
      <c r="IB22" s="62" t="s">
        <v>56</v>
      </c>
      <c r="IC22" s="34"/>
      <c r="ID22" s="34">
        <v>1</v>
      </c>
      <c r="IE22" s="34" t="s">
        <v>46</v>
      </c>
      <c r="IF22" s="35"/>
      <c r="IG22" s="35"/>
      <c r="IH22" s="35"/>
      <c r="II22" s="35"/>
    </row>
    <row r="23" spans="1:243" s="33" customFormat="1" ht="33" customHeight="1">
      <c r="A23" s="71" t="s">
        <v>35</v>
      </c>
      <c r="B23" s="70"/>
      <c r="C23" s="42"/>
      <c r="D23" s="74"/>
      <c r="E23" s="43"/>
      <c r="F23" s="43"/>
      <c r="G23" s="43"/>
      <c r="H23" s="44"/>
      <c r="I23" s="44"/>
      <c r="J23" s="44"/>
      <c r="K23" s="44"/>
      <c r="L23" s="45"/>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69">
        <f>SUM(BA14:BA22)</f>
        <v>0</v>
      </c>
      <c r="BB23" s="69" t="e">
        <f>SUM(#REF!)</f>
        <v>#REF!</v>
      </c>
      <c r="BC23" s="67" t="str">
        <f>SpellNumber($E$2,BA23)</f>
        <v>INR Zero Only</v>
      </c>
      <c r="IA23" s="34"/>
      <c r="IB23" s="34"/>
      <c r="IC23" s="34"/>
      <c r="ID23" s="34"/>
      <c r="IE23" s="34"/>
      <c r="IF23" s="35"/>
      <c r="IG23" s="35"/>
      <c r="IH23" s="35"/>
      <c r="II23" s="35"/>
    </row>
    <row r="24" spans="1:243" s="55" customFormat="1" ht="39" customHeight="1" hidden="1">
      <c r="A24" s="47" t="s">
        <v>36</v>
      </c>
      <c r="B24" s="48"/>
      <c r="C24" s="49"/>
      <c r="D24" s="75"/>
      <c r="E24" s="60" t="s">
        <v>37</v>
      </c>
      <c r="F24" s="61"/>
      <c r="G24" s="50"/>
      <c r="H24" s="51"/>
      <c r="I24" s="51"/>
      <c r="J24" s="51"/>
      <c r="K24" s="52"/>
      <c r="L24" s="53"/>
      <c r="M24" s="54"/>
      <c r="O24" s="33"/>
      <c r="P24" s="33"/>
      <c r="Q24" s="33"/>
      <c r="R24" s="33"/>
      <c r="S24" s="33"/>
      <c r="BA24" s="56">
        <f>IF(ISBLANK(F24),0,IF(E24="Excess (+)",ROUND(BA23+(BA23*F24),2),IF(E24="Less (-)",ROUND(BA23+(BA23*F24*(-1)),2),0)))</f>
        <v>0</v>
      </c>
      <c r="BB24" s="57">
        <f>ROUND(BA24,0)</f>
        <v>0</v>
      </c>
      <c r="BC24" s="32" t="str">
        <f>SpellNumber(L24,BB24)</f>
        <v> Zero Only</v>
      </c>
      <c r="IA24" s="58"/>
      <c r="IB24" s="58"/>
      <c r="IC24" s="58"/>
      <c r="ID24" s="58"/>
      <c r="IE24" s="58"/>
      <c r="IF24" s="59"/>
      <c r="IG24" s="59"/>
      <c r="IH24" s="59"/>
      <c r="II24" s="59"/>
    </row>
    <row r="25" spans="1:243" s="55" customFormat="1" ht="51" customHeight="1">
      <c r="A25" s="71" t="s">
        <v>38</v>
      </c>
      <c r="B25" s="41"/>
      <c r="C25" s="83" t="str">
        <f>SpellNumber($E$2,BA23)</f>
        <v>INR Zero Only</v>
      </c>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IA25" s="58"/>
      <c r="IB25" s="58"/>
      <c r="IC25" s="58"/>
      <c r="ID25" s="58"/>
      <c r="IE25" s="58"/>
      <c r="IF25" s="59"/>
      <c r="IG25" s="59"/>
      <c r="IH25" s="59"/>
      <c r="II25" s="59"/>
    </row>
  </sheetData>
  <sheetProtection password="F5B2" sheet="1"/>
  <mergeCells count="8">
    <mergeCell ref="A9:BC9"/>
    <mergeCell ref="C25:BC25"/>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L13 L14 L15 L16 L17 L18 L19 L20 L22 L21">
      <formula1>"INR"</formula1>
    </dataValidation>
    <dataValidation type="list" allowBlank="1" showErrorMessage="1" sqref="K13:K22">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ErrorMessage="1" sqref="I13:I22">
      <formula1>"Excess(+),Less(-)"</formula1>
      <formula2>0</formula2>
    </dataValidation>
    <dataValidation allowBlank="1" showInputMessage="1" showErrorMessage="1" promptTitle="Addition / Deduction" prompt="Please Choose the correct One" sqref="J13:J22">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password="F5B2"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2024-02-20T11:54:52Z</cp:lastPrinted>
  <dcterms:created xsi:type="dcterms:W3CDTF">2009-01-30T06:42:42Z</dcterms:created>
  <dcterms:modified xsi:type="dcterms:W3CDTF">2024-02-20T12:00:34Z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