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<sst xmlns="http://schemas.openxmlformats.org/spreadsheetml/2006/main" count="208" uniqueCount="73">
  <si>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</si>
  <si>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</si>
  <si>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</si>
  <si>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</si>
  <si>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</si>
  <si>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</si>
  <si>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</si>
  <si>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</si>
  <si>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</si>
  <si>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</si>
  <si>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</si>
  <si>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</si>
  <si>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</si>
  <si>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</si>
  <si>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</si>
  <si>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</si>
  <si>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</si>
  <si>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</si>
  <si>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</si>
  <si>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</si>
  <si>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</si>
  <si>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</si>
  <si>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</si>
  <si>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</si>
  <si>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</si>
  <si>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</si>
  <si>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</si>
  <si>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</si>
  <si>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</si>
  <si>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</si>
  <si>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</si>
  <si>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</si>
  <si>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</si>
  <si>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</si>
  <si>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</si>
  <si>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</si>
  <si>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</si>
  <si>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</si>
  <si>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</si>
  <si>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</si>
  <si>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</si>
  <si>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</si>
  <si>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</si>
  <si>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</si>
  <si>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</si>
  <si>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</si>
  <si>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15/16 A switch</t>
  </si>
  <si>
    <t>6 pin 15/16 A socket outlet</t>
  </si>
  <si>
    <t>metre</t>
  </si>
  <si>
    <t>Supplying and fixing 5A to 32A rating, 240/415V, 10kA, "C" curve single pole miniature circuit breaker suitable for inductive load of following poles in the existing MCB DB complete with connections, testing and commissioning etc. as required.
Make : Legrand</t>
  </si>
  <si>
    <t>Single pole</t>
  </si>
  <si>
    <t>Supplying and fixing following rating double pole 240V residual current circuit breaker (RCCB), having a sensitivity current of 30mA in the existing MCB DB complete with connections, testing and commissioning etc. as required.
Note: DB Make - Legrand</t>
  </si>
  <si>
    <t>25A</t>
  </si>
  <si>
    <t>Upto 35sq.mm (clamped with 1mm thick saddle)</t>
  </si>
  <si>
    <t>Supplying and making end termination with gland and lugs for following size of PVC insulated and PVC sheathed / XLPE copper conductor cable of 1.1kV grade as required.</t>
  </si>
  <si>
    <t>Each</t>
  </si>
  <si>
    <t>each</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</si>
  <si>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Group B</t>
  </si>
  <si>
    <t>Wiring for circuit/ submain wiring alongwith earth wire with the following sizes of FRLS PVC insulated copper conductor, single core cable in surface/ recessed medium class PVC conduit as required.</t>
  </si>
  <si>
    <t>2 x 2.5 sq.mm + 1 x 2.5 sq.mm earth wire</t>
  </si>
  <si>
    <t>Supplying and fixing following modular switch/ socket with modular plate on existing switch box including connections as required</t>
  </si>
  <si>
    <t>3 Module Modular base &amp; cover plate</t>
  </si>
  <si>
    <t>Installation ,Testing, Commissioning of LED batten
fittings of all sizes on wall/ceiling complete with all accessories including connections etc. as required.(Light fixture will be issued by department on free of cost)</t>
  </si>
  <si>
    <t>Supplying and fixing 3 pin, 5 A ceiling rose on the existing
junction box/ wooden block including connections etc. as
required.</t>
  </si>
  <si>
    <t>Supplying and fixing weather proof terminal box with din rail on surface/ recess as required. (Weather proof terminal box: Sintex Model No. GSJB-2520/Equivalent)</t>
  </si>
  <si>
    <t>Supply of following size 1.1kV,PVC FRLS sheathed XLPE insulated aluminium armoured cable</t>
  </si>
  <si>
    <t>3C x 6sqmm</t>
  </si>
  <si>
    <t>Laying and fixing of one number PVC insulated and PVC sheathed/ XLPE power cable of 1.1kV grade of following size on wall surface as required.</t>
  </si>
  <si>
    <t>3C x 4sqmm XLPE insulated copper armoured cable.</t>
  </si>
  <si>
    <t>Supply and installation of following size exhaust fan in the existing opening, including making good the damage, connection, testing, commissioning etc. as required</t>
  </si>
  <si>
    <t>150mm sweep round plastic exhasut fan</t>
  </si>
  <si>
    <t>point</t>
  </si>
  <si>
    <t>Name of Work: Electrification of toilet near Children's park at IISER, Thiruvananthpuram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</si>
</sst>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7"/>
  <sheetViews>
    <sheetView showGridLines="0" zoomScale="80" zoomScaleNormal="80" zoomScalePageLayoutView="0" workbookViewId="0" topLeftCell="A1">
      <selection activeCell="BF9" sqref="BF9"/>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72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1.75" customHeight="1">
      <c r="A13" s="78">
        <v>1</v>
      </c>
      <c r="B13" s="80" t="s">
        <v>57</v>
      </c>
      <c r="C13" s="77"/>
      <c r="D13" s="64">
        <v>3</v>
      </c>
      <c r="E13" s="65" t="s">
        <v>71</v>
      </c>
      <c r="F13" s="28">
        <v>1256.8</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57</v>
      </c>
      <c r="IC13" s="34"/>
      <c r="ID13" s="34">
        <v>3</v>
      </c>
      <c r="IE13" s="34" t="s">
        <v>71</v>
      </c>
      <c r="IF13" s="35"/>
      <c r="IG13" s="35"/>
      <c r="IH13" s="35"/>
      <c r="II13" s="35"/>
    </row>
    <row r="14" spans="1:243" s="33" customFormat="1" ht="63">
      <c r="A14" s="78">
        <v>2</v>
      </c>
      <c r="B14" s="80" t="s">
        <v>58</v>
      </c>
      <c r="C14" s="77"/>
      <c r="D14" s="64"/>
      <c r="E14" s="65"/>
      <c r="F14" s="28"/>
      <c r="G14" s="36"/>
      <c r="H14" s="36"/>
      <c r="I14" s="29"/>
      <c r="J14" s="30"/>
      <c r="K14" s="31"/>
      <c r="L14" s="31"/>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c r="BB14" s="68"/>
      <c r="BC14" s="67"/>
      <c r="IA14" s="34">
        <v>2</v>
      </c>
      <c r="IB14" s="62" t="s">
        <v>58</v>
      </c>
      <c r="IC14" s="34"/>
      <c r="ID14" s="34"/>
      <c r="IE14" s="34"/>
      <c r="IF14" s="35"/>
      <c r="IG14" s="35"/>
      <c r="IH14" s="35"/>
      <c r="II14" s="35"/>
    </row>
    <row r="15" spans="1:243" s="33" customFormat="1" ht="15.75">
      <c r="A15" s="78">
        <v>2.1</v>
      </c>
      <c r="B15" s="80" t="s">
        <v>59</v>
      </c>
      <c r="C15" s="77"/>
      <c r="D15" s="64">
        <v>5</v>
      </c>
      <c r="E15" s="65" t="s">
        <v>48</v>
      </c>
      <c r="F15" s="28">
        <v>292.4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2.1</v>
      </c>
      <c r="IB15" s="62" t="s">
        <v>59</v>
      </c>
      <c r="IC15" s="34"/>
      <c r="ID15" s="34">
        <v>5</v>
      </c>
      <c r="IE15" s="34" t="s">
        <v>48</v>
      </c>
      <c r="IF15" s="35"/>
      <c r="IG15" s="35"/>
      <c r="IH15" s="35"/>
      <c r="II15" s="35"/>
    </row>
    <row r="16" spans="1:243" s="33" customFormat="1" ht="47.25">
      <c r="A16" s="78">
        <v>3</v>
      </c>
      <c r="B16" s="80" t="s">
        <v>60</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3</v>
      </c>
      <c r="IB16" s="62" t="s">
        <v>60</v>
      </c>
      <c r="IC16" s="34"/>
      <c r="ID16" s="34"/>
      <c r="IE16" s="34"/>
      <c r="IF16" s="35"/>
      <c r="IG16" s="35"/>
      <c r="IH16" s="35"/>
      <c r="II16" s="35"/>
    </row>
    <row r="17" spans="1:243" s="33" customFormat="1" ht="19.5" customHeight="1">
      <c r="A17" s="78">
        <v>3.1</v>
      </c>
      <c r="B17" s="80" t="s">
        <v>46</v>
      </c>
      <c r="C17" s="77"/>
      <c r="D17" s="64">
        <v>1</v>
      </c>
      <c r="E17" s="65" t="s">
        <v>55</v>
      </c>
      <c r="F17" s="28">
        <v>165.9</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3.1</v>
      </c>
      <c r="IB17" s="62" t="s">
        <v>46</v>
      </c>
      <c r="IC17" s="34"/>
      <c r="ID17" s="34">
        <v>1</v>
      </c>
      <c r="IE17" s="34" t="s">
        <v>55</v>
      </c>
      <c r="IF17" s="35"/>
      <c r="IG17" s="35"/>
      <c r="IH17" s="35"/>
      <c r="II17" s="35"/>
    </row>
    <row r="18" spans="1:243" s="33" customFormat="1" ht="20.25" customHeight="1">
      <c r="A18" s="78">
        <v>3.2</v>
      </c>
      <c r="B18" s="80" t="s">
        <v>47</v>
      </c>
      <c r="C18" s="77"/>
      <c r="D18" s="64">
        <v>1</v>
      </c>
      <c r="E18" s="65" t="s">
        <v>55</v>
      </c>
      <c r="F18" s="28">
        <v>209.5</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3.2</v>
      </c>
      <c r="IB18" s="62" t="s">
        <v>47</v>
      </c>
      <c r="IC18" s="34"/>
      <c r="ID18" s="34">
        <v>1</v>
      </c>
      <c r="IE18" s="34" t="s">
        <v>55</v>
      </c>
      <c r="IF18" s="35"/>
      <c r="IG18" s="35"/>
      <c r="IH18" s="35"/>
      <c r="II18" s="35"/>
    </row>
    <row r="19" spans="1:243" s="33" customFormat="1" ht="19.5" customHeight="1">
      <c r="A19" s="78">
        <v>3.3</v>
      </c>
      <c r="B19" s="80" t="s">
        <v>61</v>
      </c>
      <c r="C19" s="77"/>
      <c r="D19" s="64">
        <v>1</v>
      </c>
      <c r="E19" s="65" t="s">
        <v>55</v>
      </c>
      <c r="F19" s="28">
        <v>160.6</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3.3</v>
      </c>
      <c r="IB19" s="62" t="s">
        <v>61</v>
      </c>
      <c r="IC19" s="34"/>
      <c r="ID19" s="34">
        <v>1</v>
      </c>
      <c r="IE19" s="34" t="s">
        <v>55</v>
      </c>
      <c r="IF19" s="35"/>
      <c r="IG19" s="35"/>
      <c r="IH19" s="35"/>
      <c r="II19" s="35"/>
    </row>
    <row r="20" spans="1:243" s="33" customFormat="1" ht="63">
      <c r="A20" s="78">
        <v>4</v>
      </c>
      <c r="B20" s="80" t="s">
        <v>62</v>
      </c>
      <c r="C20" s="77"/>
      <c r="D20" s="64">
        <v>2</v>
      </c>
      <c r="E20" s="65" t="s">
        <v>55</v>
      </c>
      <c r="F20" s="28">
        <v>126.5</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v>
      </c>
      <c r="IB20" s="62" t="s">
        <v>62</v>
      </c>
      <c r="IC20" s="34"/>
      <c r="ID20" s="34">
        <v>2</v>
      </c>
      <c r="IE20" s="34" t="s">
        <v>55</v>
      </c>
      <c r="IF20" s="35"/>
      <c r="IG20" s="35"/>
      <c r="IH20" s="35"/>
      <c r="II20" s="35"/>
    </row>
    <row r="21" spans="1:243" s="33" customFormat="1" ht="47.25">
      <c r="A21" s="78">
        <v>5</v>
      </c>
      <c r="B21" s="80" t="s">
        <v>63</v>
      </c>
      <c r="C21" s="77"/>
      <c r="D21" s="64">
        <v>3</v>
      </c>
      <c r="E21" s="65" t="s">
        <v>55</v>
      </c>
      <c r="F21" s="28">
        <v>92.5</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5</v>
      </c>
      <c r="IB21" s="62" t="s">
        <v>63</v>
      </c>
      <c r="IC21" s="34"/>
      <c r="ID21" s="34">
        <v>3</v>
      </c>
      <c r="IE21" s="34" t="s">
        <v>55</v>
      </c>
      <c r="IF21" s="35"/>
      <c r="IG21" s="35"/>
      <c r="IH21" s="35"/>
      <c r="II21" s="35"/>
    </row>
    <row r="22" spans="1:243" s="33" customFormat="1" ht="47.25">
      <c r="A22" s="78">
        <v>6</v>
      </c>
      <c r="B22" s="80" t="s">
        <v>64</v>
      </c>
      <c r="C22" s="77"/>
      <c r="D22" s="64">
        <v>1</v>
      </c>
      <c r="E22" s="65" t="s">
        <v>55</v>
      </c>
      <c r="F22" s="28">
        <v>2211.9</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6</v>
      </c>
      <c r="IB22" s="62" t="s">
        <v>64</v>
      </c>
      <c r="IC22" s="34"/>
      <c r="ID22" s="34">
        <v>1</v>
      </c>
      <c r="IE22" s="34" t="s">
        <v>55</v>
      </c>
      <c r="IF22" s="35"/>
      <c r="IG22" s="35"/>
      <c r="IH22" s="35"/>
      <c r="II22" s="35"/>
    </row>
    <row r="23" spans="1:243" s="33" customFormat="1" ht="94.5">
      <c r="A23" s="78">
        <v>7</v>
      </c>
      <c r="B23" s="80" t="s">
        <v>49</v>
      </c>
      <c r="C23" s="77"/>
      <c r="D23" s="64"/>
      <c r="E23" s="65"/>
      <c r="F23" s="28"/>
      <c r="G23" s="36"/>
      <c r="H23" s="36"/>
      <c r="I23" s="29"/>
      <c r="J23" s="30"/>
      <c r="K23" s="31"/>
      <c r="L23" s="31"/>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c r="BB23" s="68"/>
      <c r="BC23" s="67"/>
      <c r="IA23" s="34">
        <v>7</v>
      </c>
      <c r="IB23" s="62" t="s">
        <v>49</v>
      </c>
      <c r="IC23" s="34"/>
      <c r="ID23" s="34"/>
      <c r="IE23" s="34"/>
      <c r="IF23" s="35"/>
      <c r="IG23" s="35"/>
      <c r="IH23" s="35"/>
      <c r="II23" s="35"/>
    </row>
    <row r="24" spans="1:243" s="33" customFormat="1" ht="15.75">
      <c r="A24" s="78">
        <v>7.1</v>
      </c>
      <c r="B24" s="80" t="s">
        <v>50</v>
      </c>
      <c r="C24" s="77"/>
      <c r="D24" s="64">
        <v>2</v>
      </c>
      <c r="E24" s="65" t="s">
        <v>55</v>
      </c>
      <c r="F24" s="28">
        <v>272.2</v>
      </c>
      <c r="G24" s="36"/>
      <c r="H24" s="36"/>
      <c r="I24" s="29" t="s">
        <v>33</v>
      </c>
      <c r="J24" s="30">
        <f aca="true" t="shared" si="0" ref="J24:J32">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 aca="true" t="shared" si="1" ref="BA24:BA32">total_amount_ba($B$2,$D$2,D24,F24,J24,K24,M24)</f>
        <v>0</v>
      </c>
      <c r="BB24" s="68">
        <f aca="true" t="shared" si="2" ref="BB24:BB32">BA24+SUM(N24:AZ24)</f>
        <v>0</v>
      </c>
      <c r="BC24" s="67" t="str">
        <f aca="true" t="shared" si="3" ref="BC24:BC32">SpellNumber(L24,BB24)</f>
        <v>INR Zero Only</v>
      </c>
      <c r="IA24" s="34">
        <v>7.1</v>
      </c>
      <c r="IB24" s="62" t="s">
        <v>50</v>
      </c>
      <c r="IC24" s="34"/>
      <c r="ID24" s="34">
        <v>2</v>
      </c>
      <c r="IE24" s="34" t="s">
        <v>55</v>
      </c>
      <c r="IF24" s="35"/>
      <c r="IG24" s="35"/>
      <c r="IH24" s="35"/>
      <c r="II24" s="35"/>
    </row>
    <row r="25" spans="1:243" s="33" customFormat="1" ht="78.75">
      <c r="A25" s="78">
        <v>8</v>
      </c>
      <c r="B25" s="80" t="s">
        <v>51</v>
      </c>
      <c r="C25" s="77"/>
      <c r="D25" s="64"/>
      <c r="E25" s="65"/>
      <c r="F25" s="28"/>
      <c r="G25" s="36"/>
      <c r="H25" s="36"/>
      <c r="I25" s="29"/>
      <c r="J25" s="30"/>
      <c r="K25" s="31"/>
      <c r="L25" s="31"/>
      <c r="M25" s="65"/>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c r="BB25" s="68"/>
      <c r="BC25" s="67"/>
      <c r="IA25" s="34">
        <v>8</v>
      </c>
      <c r="IB25" s="62" t="s">
        <v>51</v>
      </c>
      <c r="IC25" s="34"/>
      <c r="ID25" s="34"/>
      <c r="IE25" s="34"/>
      <c r="IF25" s="35"/>
      <c r="IG25" s="35"/>
      <c r="IH25" s="35"/>
      <c r="II25" s="35"/>
    </row>
    <row r="26" spans="1:243" s="33" customFormat="1" ht="15.75">
      <c r="A26" s="78">
        <v>8.1</v>
      </c>
      <c r="B26" s="80" t="s">
        <v>52</v>
      </c>
      <c r="C26" s="77"/>
      <c r="D26" s="64">
        <v>1</v>
      </c>
      <c r="E26" s="65" t="s">
        <v>55</v>
      </c>
      <c r="F26" s="28">
        <v>2156.4</v>
      </c>
      <c r="G26" s="36"/>
      <c r="H26" s="36"/>
      <c r="I26" s="29" t="s">
        <v>33</v>
      </c>
      <c r="J26" s="30">
        <f t="shared" si="0"/>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8.1</v>
      </c>
      <c r="IB26" s="62" t="s">
        <v>52</v>
      </c>
      <c r="IC26" s="34"/>
      <c r="ID26" s="34">
        <v>1</v>
      </c>
      <c r="IE26" s="34" t="s">
        <v>55</v>
      </c>
      <c r="IF26" s="35"/>
      <c r="IG26" s="35"/>
      <c r="IH26" s="35"/>
      <c r="II26" s="35"/>
    </row>
    <row r="27" spans="1:243" s="33" customFormat="1" ht="31.5">
      <c r="A27" s="78">
        <v>9</v>
      </c>
      <c r="B27" s="80" t="s">
        <v>65</v>
      </c>
      <c r="C27" s="77"/>
      <c r="D27" s="64"/>
      <c r="E27" s="65"/>
      <c r="F27" s="28"/>
      <c r="G27" s="36"/>
      <c r="H27" s="36"/>
      <c r="I27" s="29"/>
      <c r="J27" s="30"/>
      <c r="K27" s="31"/>
      <c r="L27" s="31"/>
      <c r="M27" s="65"/>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c r="BB27" s="68"/>
      <c r="BC27" s="67"/>
      <c r="IA27" s="34">
        <v>9</v>
      </c>
      <c r="IB27" s="62" t="s">
        <v>65</v>
      </c>
      <c r="IC27" s="34"/>
      <c r="ID27" s="34"/>
      <c r="IE27" s="34"/>
      <c r="IF27" s="35"/>
      <c r="IG27" s="35"/>
      <c r="IH27" s="35"/>
      <c r="II27" s="35"/>
    </row>
    <row r="28" spans="1:243" s="33" customFormat="1" ht="22.5" customHeight="1">
      <c r="A28" s="78">
        <v>9.1</v>
      </c>
      <c r="B28" s="80" t="s">
        <v>66</v>
      </c>
      <c r="C28" s="77"/>
      <c r="D28" s="64">
        <v>50</v>
      </c>
      <c r="E28" s="65" t="s">
        <v>48</v>
      </c>
      <c r="F28" s="28">
        <v>181.7</v>
      </c>
      <c r="G28" s="36"/>
      <c r="H28" s="36"/>
      <c r="I28" s="29" t="s">
        <v>33</v>
      </c>
      <c r="J28" s="30">
        <f t="shared" si="0"/>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1"/>
        <v>0</v>
      </c>
      <c r="BB28" s="68">
        <f t="shared" si="2"/>
        <v>0</v>
      </c>
      <c r="BC28" s="67" t="str">
        <f t="shared" si="3"/>
        <v>INR Zero Only</v>
      </c>
      <c r="IA28" s="34">
        <v>9.1</v>
      </c>
      <c r="IB28" s="62" t="s">
        <v>66</v>
      </c>
      <c r="IC28" s="34"/>
      <c r="ID28" s="34">
        <v>50</v>
      </c>
      <c r="IE28" s="34" t="s">
        <v>48</v>
      </c>
      <c r="IF28" s="35"/>
      <c r="IG28" s="35"/>
      <c r="IH28" s="35"/>
      <c r="II28" s="35"/>
    </row>
    <row r="29" spans="1:243" s="33" customFormat="1" ht="47.25">
      <c r="A29" s="78">
        <v>10</v>
      </c>
      <c r="B29" s="80" t="s">
        <v>67</v>
      </c>
      <c r="C29" s="77"/>
      <c r="D29" s="64"/>
      <c r="E29" s="65"/>
      <c r="F29" s="28"/>
      <c r="G29" s="36"/>
      <c r="H29" s="36"/>
      <c r="I29" s="29"/>
      <c r="J29" s="30"/>
      <c r="K29" s="31"/>
      <c r="L29" s="31"/>
      <c r="M29" s="65"/>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c r="BB29" s="68"/>
      <c r="BC29" s="67"/>
      <c r="IA29" s="34">
        <v>10</v>
      </c>
      <c r="IB29" s="62" t="s">
        <v>67</v>
      </c>
      <c r="IC29" s="34"/>
      <c r="ID29" s="34"/>
      <c r="IE29" s="34"/>
      <c r="IF29" s="35"/>
      <c r="IG29" s="35"/>
      <c r="IH29" s="35"/>
      <c r="II29" s="35"/>
    </row>
    <row r="30" spans="1:243" s="33" customFormat="1" ht="15.75">
      <c r="A30" s="78">
        <v>10.1</v>
      </c>
      <c r="B30" s="80" t="s">
        <v>53</v>
      </c>
      <c r="C30" s="77"/>
      <c r="D30" s="64">
        <v>50</v>
      </c>
      <c r="E30" s="65" t="s">
        <v>48</v>
      </c>
      <c r="F30" s="28">
        <v>58.5</v>
      </c>
      <c r="G30" s="36"/>
      <c r="H30" s="36"/>
      <c r="I30" s="29" t="s">
        <v>33</v>
      </c>
      <c r="J30" s="30">
        <f t="shared" si="0"/>
        <v>1</v>
      </c>
      <c r="K30" s="31" t="s">
        <v>34</v>
      </c>
      <c r="L30" s="31" t="s">
        <v>4</v>
      </c>
      <c r="M30" s="79"/>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1"/>
        <v>0</v>
      </c>
      <c r="BB30" s="68">
        <f t="shared" si="2"/>
        <v>0</v>
      </c>
      <c r="BC30" s="67" t="str">
        <f t="shared" si="3"/>
        <v>INR Zero Only</v>
      </c>
      <c r="IA30" s="34">
        <v>10.1</v>
      </c>
      <c r="IB30" s="62" t="s">
        <v>53</v>
      </c>
      <c r="IC30" s="34"/>
      <c r="ID30" s="34">
        <v>50</v>
      </c>
      <c r="IE30" s="34" t="s">
        <v>48</v>
      </c>
      <c r="IF30" s="35"/>
      <c r="IG30" s="35"/>
      <c r="IH30" s="35"/>
      <c r="II30" s="35"/>
    </row>
    <row r="31" spans="1:243" s="33" customFormat="1" ht="47.25">
      <c r="A31" s="78">
        <v>11</v>
      </c>
      <c r="B31" s="80" t="s">
        <v>54</v>
      </c>
      <c r="C31" s="77"/>
      <c r="D31" s="64"/>
      <c r="E31" s="65"/>
      <c r="F31" s="28"/>
      <c r="G31" s="36"/>
      <c r="H31" s="36"/>
      <c r="I31" s="29"/>
      <c r="J31" s="30"/>
      <c r="K31" s="31"/>
      <c r="L31" s="31"/>
      <c r="M31" s="65"/>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c r="BB31" s="68"/>
      <c r="BC31" s="67"/>
      <c r="IA31" s="34">
        <v>11</v>
      </c>
      <c r="IB31" s="62" t="s">
        <v>54</v>
      </c>
      <c r="IC31" s="34"/>
      <c r="ID31" s="34"/>
      <c r="IE31" s="34"/>
      <c r="IF31" s="35"/>
      <c r="IG31" s="35"/>
      <c r="IH31" s="35"/>
      <c r="II31" s="35"/>
    </row>
    <row r="32" spans="1:243" s="33" customFormat="1" ht="15.75">
      <c r="A32" s="78">
        <v>11.1</v>
      </c>
      <c r="B32" s="80" t="s">
        <v>68</v>
      </c>
      <c r="C32" s="77"/>
      <c r="D32" s="64">
        <v>2</v>
      </c>
      <c r="E32" s="65" t="s">
        <v>56</v>
      </c>
      <c r="F32" s="28">
        <v>273.3</v>
      </c>
      <c r="G32" s="36"/>
      <c r="H32" s="36"/>
      <c r="I32" s="29" t="s">
        <v>33</v>
      </c>
      <c r="J32" s="30">
        <f t="shared" si="0"/>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1"/>
        <v>0</v>
      </c>
      <c r="BB32" s="68">
        <f t="shared" si="2"/>
        <v>0</v>
      </c>
      <c r="BC32" s="67" t="str">
        <f t="shared" si="3"/>
        <v>INR Zero Only</v>
      </c>
      <c r="IA32" s="34">
        <v>11.1</v>
      </c>
      <c r="IB32" s="62" t="s">
        <v>68</v>
      </c>
      <c r="IC32" s="34"/>
      <c r="ID32" s="34">
        <v>2</v>
      </c>
      <c r="IE32" s="34" t="s">
        <v>56</v>
      </c>
      <c r="IF32" s="35"/>
      <c r="IG32" s="35"/>
      <c r="IH32" s="35"/>
      <c r="II32" s="35"/>
    </row>
    <row r="33" spans="1:243" s="33" customFormat="1" ht="47.25">
      <c r="A33" s="78">
        <v>12</v>
      </c>
      <c r="B33" s="80" t="s">
        <v>69</v>
      </c>
      <c r="C33" s="77"/>
      <c r="D33" s="64"/>
      <c r="E33" s="65"/>
      <c r="F33" s="28"/>
      <c r="G33" s="36"/>
      <c r="H33" s="36"/>
      <c r="I33" s="29"/>
      <c r="J33" s="30"/>
      <c r="K33" s="31"/>
      <c r="L33" s="31"/>
      <c r="M33" s="65"/>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c r="BB33" s="68"/>
      <c r="BC33" s="67"/>
      <c r="IA33" s="34">
        <v>12</v>
      </c>
      <c r="IB33" s="62" t="s">
        <v>69</v>
      </c>
      <c r="IC33" s="34"/>
      <c r="ID33" s="34"/>
      <c r="IE33" s="34"/>
      <c r="IF33" s="35"/>
      <c r="IG33" s="35"/>
      <c r="IH33" s="35"/>
      <c r="II33" s="35"/>
    </row>
    <row r="34" spans="1:243" s="33" customFormat="1" ht="15.75">
      <c r="A34" s="78">
        <v>12.1</v>
      </c>
      <c r="B34" s="80" t="s">
        <v>70</v>
      </c>
      <c r="C34" s="77"/>
      <c r="D34" s="64">
        <v>1</v>
      </c>
      <c r="E34" s="65" t="s">
        <v>56</v>
      </c>
      <c r="F34" s="28">
        <v>1945.8</v>
      </c>
      <c r="G34" s="36"/>
      <c r="H34" s="36"/>
      <c r="I34" s="29" t="s">
        <v>33</v>
      </c>
      <c r="J34" s="30">
        <f>IF(I34="Less(-)",-1,1)</f>
        <v>1</v>
      </c>
      <c r="K34" s="31" t="s">
        <v>34</v>
      </c>
      <c r="L34" s="31" t="s">
        <v>4</v>
      </c>
      <c r="M34" s="79"/>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total_amount_ba($B$2,$D$2,D34,F34,J34,K34,M34)</f>
        <v>0</v>
      </c>
      <c r="BB34" s="68">
        <f>BA34+SUM(N34:AZ34)</f>
        <v>0</v>
      </c>
      <c r="BC34" s="67" t="str">
        <f>SpellNumber(L34,BB34)</f>
        <v>INR Zero Only</v>
      </c>
      <c r="IA34" s="34">
        <v>12.1</v>
      </c>
      <c r="IB34" s="62" t="s">
        <v>70</v>
      </c>
      <c r="IC34" s="34"/>
      <c r="ID34" s="34">
        <v>1</v>
      </c>
      <c r="IE34" s="34" t="s">
        <v>56</v>
      </c>
      <c r="IF34" s="35"/>
      <c r="IG34" s="35"/>
      <c r="IH34" s="35"/>
      <c r="II34" s="35"/>
    </row>
    <row r="35" spans="1:243" s="33" customFormat="1" ht="33" customHeight="1">
      <c r="A35" s="71" t="s">
        <v>35</v>
      </c>
      <c r="B35" s="70"/>
      <c r="C35" s="42"/>
      <c r="D35" s="74"/>
      <c r="E35" s="43"/>
      <c r="F35" s="43"/>
      <c r="G35" s="43"/>
      <c r="H35" s="44"/>
      <c r="I35" s="44"/>
      <c r="J35" s="44"/>
      <c r="K35" s="44"/>
      <c r="L35" s="45"/>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69">
        <f>SUM(BA13:BA34)</f>
        <v>0</v>
      </c>
      <c r="BB35" s="69" t="e">
        <f>SUM(#REF!)</f>
        <v>#REF!</v>
      </c>
      <c r="BC35" s="67" t="str">
        <f>SpellNumber($E$2,BA35)</f>
        <v>INR Zero Only</v>
      </c>
      <c r="IA35" s="34"/>
      <c r="IB35" s="34"/>
      <c r="IC35" s="34"/>
      <c r="ID35" s="34"/>
      <c r="IE35" s="34"/>
      <c r="IF35" s="35"/>
      <c r="IG35" s="35"/>
      <c r="IH35" s="35"/>
      <c r="II35" s="35"/>
    </row>
    <row r="36" spans="1:243" s="55" customFormat="1" ht="39" customHeight="1" hidden="1">
      <c r="A36" s="47" t="s">
        <v>36</v>
      </c>
      <c r="B36" s="48"/>
      <c r="C36" s="49"/>
      <c r="D36" s="75"/>
      <c r="E36" s="60" t="s">
        <v>37</v>
      </c>
      <c r="F36" s="61"/>
      <c r="G36" s="50"/>
      <c r="H36" s="51"/>
      <c r="I36" s="51"/>
      <c r="J36" s="51"/>
      <c r="K36" s="52"/>
      <c r="L36" s="53"/>
      <c r="M36" s="54"/>
      <c r="O36" s="33"/>
      <c r="P36" s="33"/>
      <c r="Q36" s="33"/>
      <c r="R36" s="33"/>
      <c r="S36" s="33"/>
      <c r="BA36" s="56">
        <f>IF(ISBLANK(F36),0,IF(E36="Excess (+)",ROUND(BA35+(BA35*F36),2),IF(E36="Less (-)",ROUND(BA35+(BA35*F36*(-1)),2),0)))</f>
        <v>0</v>
      </c>
      <c r="BB36" s="57">
        <f>ROUND(BA36,0)</f>
        <v>0</v>
      </c>
      <c r="BC36" s="32" t="str">
        <f>SpellNumber(L36,BB36)</f>
        <v> Zero Only</v>
      </c>
      <c r="IA36" s="58"/>
      <c r="IB36" s="58"/>
      <c r="IC36" s="58"/>
      <c r="ID36" s="58"/>
      <c r="IE36" s="58"/>
      <c r="IF36" s="59"/>
      <c r="IG36" s="59"/>
      <c r="IH36" s="59"/>
      <c r="II36" s="59"/>
    </row>
    <row r="37" spans="1:243" s="55" customFormat="1" ht="51" customHeight="1">
      <c r="A37" s="71" t="s">
        <v>38</v>
      </c>
      <c r="B37" s="41"/>
      <c r="C37" s="82" t="str">
        <f>SpellNumber($E$2,BA35)</f>
        <v>INR Zero Only</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IA37" s="58"/>
      <c r="IB37" s="58"/>
      <c r="IC37" s="58"/>
      <c r="ID37" s="58"/>
      <c r="IE37" s="58"/>
      <c r="IF37" s="59"/>
      <c r="IG37" s="59"/>
      <c r="IH37" s="59"/>
      <c r="II37" s="59"/>
    </row>
  </sheetData>
  <sheetProtection password="F5B2" sheet="1"/>
  <mergeCells count="8">
    <mergeCell ref="A9:BC9"/>
    <mergeCell ref="C37:BC37"/>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allowBlank="1" showInputMessage="1" showErrorMessage="1" sqref="L30 L31 L32 L13 L14 L15 L16 L17 L18 L19 L20 L21 L22 L23 L24 L25 L26 L27 L28 L29 L34 L33">
      <formula1>"INR"</formula1>
    </dataValidation>
    <dataValidation type="list" allowBlank="1" showErrorMessage="1" sqref="K13:K3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4">
      <formula1>0</formula1>
      <formula2>999999999999999</formula2>
    </dataValidation>
    <dataValidation allowBlank="1" showInputMessage="1" showErrorMessage="1" promptTitle="Units" prompt="Please enter Units in text" sqref="E13:E34"/>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list" showErrorMessage="1" sqref="I13:I34">
      <formula1>"Excess(+),Less(-)"</formula1>
      <formula2>0</formula2>
    </dataValidation>
    <dataValidation allowBlank="1" showInputMessage="1" showErrorMessage="1" promptTitle="Addition / Deduction" prompt="Please Choose the correct One" sqref="J13:J3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2023-02-27T03:44:03Z</cp:lastPrinted>
  <dcterms:created xsi:type="dcterms:W3CDTF">2009-01-30T06:42:42Z</dcterms:created>
  <dcterms:modified xsi:type="dcterms:W3CDTF">2023-02-27T03:44:07Z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