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<sst xmlns="http://schemas.openxmlformats.org/spreadsheetml/2006/main" count="554" uniqueCount="127">
  <si>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</si>
  <si>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</si>
  <si>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</si>
  <si>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</si>
  <si>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</si>
  <si>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</si>
  <si>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</si>
  <si>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</si>
  <si>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</si>
  <si>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</si>
  <si>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</si>
  <si>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</si>
  <si>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</si>
  <si>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</si>
  <si>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</si>
  <si>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</si>
  <si>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</si>
  <si>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</si>
  <si>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</si>
  <si>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</si>
  <si>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</si>
  <si>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</si>
  <si>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</si>
  <si>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</si>
  <si>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</si>
  <si>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</si>
  <si>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</si>
  <si>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</si>
  <si>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</si>
  <si>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</si>
  <si>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</si>
  <si>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</si>
  <si>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</si>
  <si>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</si>
  <si>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</si>
  <si>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</si>
  <si>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</si>
  <si>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</si>
  <si>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</si>
  <si>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</si>
  <si>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</si>
  <si>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</si>
  <si>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</si>
  <si>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</si>
  <si>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</si>
  <si>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Providing and fixing 25 mm X 5 mm copper strip on surface or in recess for connections etc. as required</t>
  </si>
  <si>
    <t>metre</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</si>
  <si>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(switch and cover plate for UPS lighting shall be in black colour)
GroupC</t>
  </si>
  <si>
    <t>Wiring for circuit/submain wiring alongwith earth wire with the following sizes of FRLS PVC insulated copper conductor, single core cable in surface/recessed medium class PVC conduit as required.</t>
  </si>
  <si>
    <t>2 x 2.5 sq.mm + 1 x 2.5 sq.mm earth wire</t>
  </si>
  <si>
    <t>2 x 4 sq.mm + 1 x 4 sq.mm earth wire</t>
  </si>
  <si>
    <t>4 x 6 sq.mm + 2 x 6 sq.mm earth wire</t>
  </si>
  <si>
    <t>4 x 16 sq.mm + 2x 6 sq.mm earth wire (For Raw Power DB)</t>
  </si>
  <si>
    <t>Supplying and fixing following size/modules, GI box  for modular switches in recess etc as required.</t>
  </si>
  <si>
    <t>2 Module</t>
  </si>
  <si>
    <t>3 Module</t>
  </si>
  <si>
    <t>6 Module</t>
  </si>
  <si>
    <t>8 Module</t>
  </si>
  <si>
    <t>Supplying and fixing following modular base &amp; cover plate on exisitng modular metal boxes as required.</t>
  </si>
  <si>
    <t>1 Module (white)</t>
  </si>
  <si>
    <t>2 Module (white)</t>
  </si>
  <si>
    <t>3 Module (Black)</t>
  </si>
  <si>
    <t>3 Module (white)</t>
  </si>
  <si>
    <t>6 Module (Black)</t>
  </si>
  <si>
    <t>6 Module (white)</t>
  </si>
  <si>
    <t>8 Module (Black)</t>
  </si>
  <si>
    <t>8 Module (white)</t>
  </si>
  <si>
    <t>Supplying and fixing following  modular switch/socket on the existing modular plate &amp; switch box including connections but excluding modular plate &amp; swich box etc as required.</t>
  </si>
  <si>
    <t>5/6A switch (Black)</t>
  </si>
  <si>
    <t>5/6A switch (white)</t>
  </si>
  <si>
    <t>3pin 5/6A socket (Black)</t>
  </si>
  <si>
    <t>3pin 5/6A socket (white)</t>
  </si>
  <si>
    <t>15/16A switch (Black)</t>
  </si>
  <si>
    <t>15/16A switch (white)</t>
  </si>
  <si>
    <t>6 pin 15/16A socket (Black)</t>
  </si>
  <si>
    <t>6 pin 15/16A socket (white)</t>
  </si>
  <si>
    <t>RJ 45 Data socket (white)</t>
  </si>
  <si>
    <t>Supplying and fixing 5A to 32A rating, 240V, 10kA, "D" curve single pole miniature circuit breaker suitable for inductive load of following poles in the existing MCB DB complete with connections, testing and commissioning etc. as required.
Make : Legrand</t>
  </si>
  <si>
    <t>Supplying and fixing 63A rating, 415V, 10kA, "D" curvefollowing pole miniature circuit breaker suitable for inductive load of following poles in the existing MCB DB complete with connections, testing and commissioning etc. as required.Make : Legrand</t>
  </si>
  <si>
    <t>Three pole</t>
  </si>
  <si>
    <t>Four pole</t>
  </si>
  <si>
    <t>Supplying and fixing single pole blanking plate in the existing MCB DB complete etc as required.</t>
  </si>
  <si>
    <t>Supplying and fixing following rating four pole 415V RCCB having sensitivity current 100mA with model satisfying enhanced immunity to unwanted tripping in the existing MCB DB complete with connections, testing and commissioning etc. as required.
Make : Legrand</t>
  </si>
  <si>
    <t>63A</t>
  </si>
  <si>
    <t>Supplying and fixing DP sheet steel enclosure on surface/recess along with 25/32A 240V "D" curve DP MCB complete with connections, testing and commissioning etc as required.</t>
  </si>
  <si>
    <t>Supplying and fixing 4P sheet steel enclosure on surface/recess along with 25/32A 415V "D" curve 4P MCB complete with connections, testing and commissioning etc as required.</t>
  </si>
  <si>
    <t>Supplying and fixing DP IP65 enclosure on surface/recess along with 25/32A 240V "D" curve DP MCB complete with connections, testing and commissioning etc as required. (Enclosure Make : Legrand Plexo box or equivalent for Schneider/Hager)</t>
  </si>
  <si>
    <t>Supplying and fixing 4P IP65 enclosure on surface/recess along with 25/32A 415V "D" curve 4P MCB complete with connections, testing and commissioning etc as required.
(Enclosure Make : Legrand Plexo box or equivalent for Schneider/Hager)</t>
  </si>
  <si>
    <t>Providing and fixing 160A 16kA 4P MCCB with thermal magnetc release and terminal spreaders in exising VDB including making connections aetc as required.
Make : Legrand</t>
  </si>
  <si>
    <t>Supplying and installing following size of perforated HDGI cable tray (Galvanization not less than 50microns) with perforation not more than 17.5% in convenient sections, joined with connectors, bends etc clamped on wall/suspended fro the ceiling with GI suspenders including GI bolts &amp; nuts etc as required. (Tray for cable drop to panel is also included) (For Electrical &amp; ELV)</t>
  </si>
  <si>
    <t>225mm width x 50mm depth x 1.6mm thickness</t>
  </si>
  <si>
    <t xml:space="preserve">150mm width x 50mm depth x 1.6mm thickness </t>
  </si>
  <si>
    <t>Supply of  following XLPE insulated FRLS power cable of 1.1kV grade of following size as required.</t>
  </si>
  <si>
    <t>4Cx150Sq.mm Ar. Al  XLPE FRLS cable</t>
  </si>
  <si>
    <t>4Cx50Sq.mm Ar. Al  XLPE FRLS cable</t>
  </si>
  <si>
    <t>4Cx25Sq.mm Ar. Al  XLPE FRLS cable</t>
  </si>
  <si>
    <t>1Cx70Sq.mm Un Ar. Cu  XLPE FRLS cable</t>
  </si>
  <si>
    <t>Laying and fixing of one number PVC insulated and PVC sheathed/ XLPE power cable of 1.1kV grade of following size on cable tray as required.</t>
  </si>
  <si>
    <t>Above 95sq.mm and upto 185sq.mm (clamped with 25/40x3mm MS flat clamp)</t>
  </si>
  <si>
    <t>Above 35sq.mm and upto 95sq.mm (clamped with 25x3mm MS flat clamp)</t>
  </si>
  <si>
    <t>Supplying and making end termination with gland and lugs for following size of PVC insulated and PVC sheathed / XLPE aluminum conductor cable of 1.1kV grade as required.
Make : Dowells/Jainson</t>
  </si>
  <si>
    <t>4Cx150Sq.mm Ar. Al  XLPE FRLS cable (with brass cmpression gland and aluminium lugs)</t>
  </si>
  <si>
    <t>4Cx50Sq.mm Ar. Al  XLPE FRLS cable (with brass cmpression gland and aluminium lugs)</t>
  </si>
  <si>
    <t>4Cx25Sq.mm Ar. Al  XLPE FRLS cable (with brass cmpression gland and aluminium lugs)</t>
  </si>
  <si>
    <t>1Cx70Sq.mm Un Ar. Cu  XLPE FRLS cable (with Nylon PG gland and copper lugs)</t>
  </si>
  <si>
    <t>Earthing with copper earth plate 600 mm X 600 mm X 3 mm
thick including accessories, and providing masonry enclosure
with cover plate having locking arrangement and watering pipe of 2.7 metre long etc. with charcoal/ coke and salt as required.</t>
  </si>
  <si>
    <t>Supplying and laying 25 mm X 5 mm copper strip at 0.50 metre below ground as strip earth electrode, including connection/terminating with nut, bolt, spring, washer etc. as required.(Jointing shall be done by overlapping and with 2 sets of brass nut bolt &amp; spring washer spaced at 50mm)</t>
  </si>
  <si>
    <t>Providing and fixing 4.00mm dia copper wire on surface or in recess for loop earthing as required</t>
  </si>
  <si>
    <t>Supply, installation,testing and commissioning of online IGBT based double conversion transformer free modular UPS of capacity 75 KVA(N+1 redundancy module) having expandable frame size of minumum 125kVA,three phase input, 415 Volts ±15%, 50±3 Hz, and three phase output 415 Volt ± 1%, 50 Hz, sinusoidal waveform , ,efficiency &gt; 96% at 25% to 100% of load, automatic UPS bypass arrangement on overload or UPS failure, capable to handle overload of 125% for minimum 1 minutes and 150% for minimum 10sec, with network and modbus card to monitor the operation of UPS, IP 20 or more rated cabinet,built in dust filter, suitable ventilation arrangement, suitable capacity battery circuit breaker, AC/DC power and control cables, other accessories set as per Technical Specifications.
Note:
1. UPS shall be compatible for 2 string battery banks
2. UPS should be IGBT based Rectifier and IGBT based Inverter
3. The UPS should be N+1 modular, incase of failure of one module, the remaining modules should catering the load.
4. UPS shall be latest batch not older than 6 months from the date of manufacturing
5. Warranty : 5 years
6. Make: Vertiv/Eaton/Legrand(Numeric)</t>
  </si>
  <si>
    <t>Supply, installation , testing and commissioning of two  battery banks (one redundancy) of suitable capacity 12Volt VRLA battery to provide 15minutes backup at full load for the UPS as specified in item no. 25 with battery racks made up of metal channels to place above batteries, cables, fusebox and required switchgear to operate battery banks in parallel in complete.
Note:
1. Battery sizing shall be based on Unity Power Factor and cut off voltage 10.5 V
2. Suitable links,required accessories to be provided, painting of the stand,
3. Batteries shall be in full charged condition and latest batch not older than 6 months from the date of manufacturing
4. Batteries make: Quanta-Amaron
5. Warranty : As per manufacturer warranty</t>
  </si>
  <si>
    <t>Supply and installation of 250A, 4pole, MCCB isolator on Wall mounted Enclosure fabricated out of 16SWG CRCA sheet with Top/bottom Cable entry suitable for terminating 1Rx4Cx 150Sq.mm al Ar. Cable on top and bottom cable exit suitable for termination of 4Rx1Cx70Sq.mm Cu flexible cable.</t>
  </si>
  <si>
    <t>Supply and laying UTP 4pair CAT 6 LAN cable in the existing surface/recessed PVC conduit as required.</t>
  </si>
  <si>
    <t>1 run of cable</t>
  </si>
  <si>
    <t>Supplying &amp; fixing of following sizes of medium class PVC conduit along with accessories in surface/recess including cutting the wall and making good the same in case of recessed conduit as required.</t>
  </si>
  <si>
    <t>25mm</t>
  </si>
  <si>
    <t>Point</t>
  </si>
  <si>
    <t>Each</t>
  </si>
  <si>
    <t>sets</t>
  </si>
  <si>
    <t>Name of Work:  Electrical works at The School of Earth Environment and Sustainability Science Building at IISER, Thiruvananthapuram</t>
  </si>
  <si>
    <t>Contact No:   0471-2778039/8036</t>
  </si>
  <si>
    <t>Installation of 4/8/12Way surface/recess mounting , vertical type, 415 V, TPN MCB distribution board of sheet steel,for mounting MCBs as incomer &amp; outgoings as required and as directed by Engineer incharge but without MCBs. (Legrand make DB shall be issued by the Department; all other materials like steel fastener, cement, paint, sand etc. to complete the work in all respect shall be the scope of contractor.)</t>
  </si>
  <si>
    <t>Installation of 4/8/12Way surface/recess mounting , Vertical type, 415 V, 160A TPN MCCB distribution board of sheet steel,for mounting MCCB as incomer and MCBs as outgoings and as required &amp; directed by Engineer incharge but without MCCB &amp; MCBs. (Legrand make DB shall be issued by the Department; all other materials like steel fastener, cement, paint, sand etc. to complete the work in all respect shall be the scope of contractor.)</t>
  </si>
  <si>
    <r>
      <rPr>
        <b/>
        <sz val="12"/>
        <rFont val="Book Antiqua"/>
        <family val="1"/>
      </rPr>
      <t>Main Panel:</t>
    </r>
    <r>
      <rPr>
        <sz val="12"/>
        <rFont val="Book Antiqua"/>
        <family val="1"/>
      </rPr>
      <t xml:space="preserve">
Incomer:
400A,36kA,4 pole, Moulded Case Circuit Breaker with Thermal magentic,earth fault and shunt release-1no.
Out going:
250A,36KA, 4 pole Moulded Case Circuit Breaker with Thermal magnetic release – 2nos.
160A,36KA, 4 pole Moulded Case Circuit Breaker with Thermal magnetic release – 2nos.
Bus bar:
4 Strip aluminium bus bar of 400 A, 415 V capacity with full rate neutral, heat shrinkable coloured sleeves complete for withstanding 35 KA fault - 1 set
Metering and indications:
Multifunction meter Class 1.0 for measuring voltage, current, power factor, frequency, THD, power, kWH,kVA,kVAR, kVARh, with RS485 port -1 no.
Current Transformer- Cast resin 400/5A with class- 1 accuracy and 15 VA burden - 3nos.
RYB phase indicating LEDs-3nos.
Trip, ON, OFF indicating LEDs-3nos.
2A control SPMCBs-4nos.
Surge Suppresser of type2 3P+N 40kA -1no.
</t>
    </r>
  </si>
  <si>
    <t>Supplying, fabrication, installation,testing and commissioing of cubicle type prewired LT Panel suitable for 415 Volt, 3 phase, 4 wire 50 HZ AC supply system, floor mounted, fabricated in compartmentalized design from CRCA steel of 1.6 mm thick for frame work and covers, 3 mm thick for gland plates, including  finishing  with powder coated, dust and vermin proof complete with 7 tank process having extensible type aluminium bus bar with full rated neutral of high conductivity ,3 mm  FRP / SMC Sheet for shrouding, base frame of M.S. channel section of not less than 75 mm x 40 mmx6mm thick, copper earth bar of size 25mmx 5mm or  at the rear with 2 No. earth stud, complete with 1.5sqmm FRLS PVC insulated copper conducter for control wires, cable alleys, cable gland plates, including following :
All MCCB shall have ICu =100% ICs
MCCB shall be operated using rotary handle
Free standing, floor mounting Switchboard fabricated out of 16SWG CRCA sheet with Bottom Cable entry at incomer &amp; Top cable exit at outgoing side.</t>
  </si>
  <si>
    <r>
      <rPr>
        <b/>
        <sz val="12"/>
        <rFont val="Book Antiqua"/>
        <family val="1"/>
      </rPr>
      <t>UPS Panel:</t>
    </r>
    <r>
      <rPr>
        <sz val="12"/>
        <rFont val="Book Antiqua"/>
        <family val="1"/>
      </rPr>
      <t xml:space="preserve">
Incomer:
250A,36kA,4 pole, Moulded Case Circuit Breaker with Thermal magentic release-1no.
Out going:
125A,25KA, 4 pole Moulded Case Circuit Breaker with Thermal magnetic release – 3nos.
Bus bar:
4 Strip aluminium bus bar of 250 A, 415 V capacity with full rate neutral, heat shrinkable coloured sleeves complete for withstanding 35 KA fault - 1 set
Metering and indications:
Multifunction meter Class 1.0 for measuring voltage, current, power factor, frequency, THD, power, kWH,kVA,kVAR,kVARh, with RS485 port -1 no.
Current Transformer- Cast resin 250/5A with class- 1 accuracy and 15 VA burden - 3nos.
RYB phase indicating LEDs-3nos.
Trip, ON, OFF indicating LEDs-3nos.
2A control SPMCBs-4nos.</t>
    </r>
  </si>
  <si>
    <t xml:space="preserve">Main Panel:
Incomer:
400A,36kA,4 pole, Moulded Case Circuit Breaker with Thermal magentic,earth fault and shunt release-1no.
Out going:
250A,36KA, 4 pole Moulded Case Circuit Breaker with Thermal magnetic release – 2nos.
160A,36KA, 4 pole Moulded Case Circuit Breaker with Thermal magnetic release – 2nos.
Bus bar:
4 Strip aluminium bus bar of 400 A, 415 V capacity with full rate neutral, heat shrinkable coloured sleeves complete for withstanding 35 KA fault - 1 set
Metering and indications:
Multifunction meter Class 1.0 for measuring voltage, current, power factor, frequency, THD, power, kWH,kVA,kVAR, kVARh, with RS485 port -1 no.
Current Transformer- Cast resin 400/5A with class- 1 accuracy and 15 VA burden - 3nos.
RYB phase indicating LEDs-3nos.
Trip, ON, OFF indicating LEDs-3nos.
2A control SPMCBs-4nos.
Surge Suppresser of type2 3P+N 40kA -1no.
</t>
  </si>
  <si>
    <t>UPS Panel:
Incomer:
250A,36kA,4 pole, Moulded Case Circuit Breaker with Thermal magentic release-1no.
Out going:
125A,25KA, 4 pole Moulded Case Circuit Breaker with Thermal magnetic release – 3nos.
Bus bar:
4 Strip aluminium bus bar of 250 A, 415 V capacity with full rate neutral, heat shrinkable coloured sleeves complete for withstanding 35 KA fault - 1 set
Metering and indications:
Multifunction meter Class 1.0 for measuring voltage, current, power factor, frequency, THD, power, kWH,kVA,kVAR,kVARh, with RS485 port -1 no.
Current Transformer- Cast resin 250/5A with class- 1 accuracy and 15 VA burden - 3nos.
RYB phase indicating LEDs-3nos.
Trip, ON, OFF indicating LEDs-3nos.
2A control SPMCBs-4nos.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</si>
</sst>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6">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b/>
      <sz val="12"/>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3" fillId="0" borderId="20" xfId="57" applyNumberFormat="1" applyFont="1" applyFill="1" applyBorder="1" applyAlignment="1">
      <alignment vertical="top" wrapText="1"/>
      <protection/>
    </xf>
    <xf numFmtId="0" fontId="26" fillId="0" borderId="19" xfId="0" applyFont="1" applyFill="1" applyBorder="1" applyAlignment="1">
      <alignment horizontal="center" vertical="center"/>
    </xf>
    <xf numFmtId="0" fontId="64"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25" fillId="0" borderId="19" xfId="0" applyNumberFormat="1" applyFont="1" applyFill="1" applyBorder="1" applyAlignment="1">
      <alignment horizontal="center" vertical="center"/>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1" fontId="26" fillId="0" borderId="19" xfId="0" applyNumberFormat="1"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65" fillId="0" borderId="19" xfId="0" applyFont="1" applyFill="1" applyBorder="1" applyAlignment="1">
      <alignment horizontal="justify" vertical="top" wrapText="1"/>
    </xf>
    <xf numFmtId="0" fontId="25" fillId="0" borderId="19"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90"/>
  <sheetViews>
    <sheetView showGridLines="0" zoomScale="80" zoomScaleNormal="80" zoomScalePageLayoutView="0" workbookViewId="0" topLeftCell="A1">
      <selection activeCell="B78" sqref="B78"/>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8" t="str">
        <f>B2&amp;" BoQ"</f>
        <v>Item Rate BoQ</v>
      </c>
      <c r="B1" s="88"/>
      <c r="C1" s="88"/>
      <c r="D1" s="88"/>
      <c r="E1" s="88"/>
      <c r="F1" s="88"/>
      <c r="G1" s="88"/>
      <c r="H1" s="88"/>
      <c r="I1" s="88"/>
      <c r="J1" s="88"/>
      <c r="K1" s="88"/>
      <c r="L1" s="88"/>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9" t="s">
        <v>44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A4" s="13"/>
      <c r="IB4" s="13"/>
      <c r="IC4" s="13"/>
      <c r="ID4" s="13"/>
      <c r="IE4" s="13"/>
      <c r="IF4" s="14"/>
      <c r="IG4" s="14"/>
      <c r="IH4" s="14"/>
      <c r="II4" s="14"/>
    </row>
    <row r="5" spans="1:243" s="12" customFormat="1" ht="30.75" customHeight="1">
      <c r="A5" s="89" t="s">
        <v>118</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A5" s="13"/>
      <c r="IB5" s="13"/>
      <c r="IC5" s="13"/>
      <c r="ID5" s="13"/>
      <c r="IE5" s="13"/>
      <c r="IF5" s="14"/>
      <c r="IG5" s="14"/>
      <c r="IH5" s="14"/>
      <c r="II5" s="14"/>
    </row>
    <row r="6" spans="1:243" s="12" customFormat="1" ht="30.75" customHeight="1">
      <c r="A6" s="89" t="s">
        <v>119</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A6" s="13"/>
      <c r="IB6" s="13"/>
      <c r="IC6" s="13"/>
      <c r="ID6" s="13"/>
      <c r="IE6" s="13"/>
      <c r="IF6" s="14"/>
      <c r="IG6" s="14"/>
      <c r="IH6" s="14"/>
      <c r="II6" s="14"/>
    </row>
    <row r="7" spans="1:243" s="12"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A7" s="13"/>
      <c r="IB7" s="13"/>
      <c r="IC7" s="13"/>
      <c r="ID7" s="13"/>
      <c r="IE7" s="13"/>
      <c r="IF7" s="14"/>
      <c r="IG7" s="14"/>
      <c r="IH7" s="14"/>
      <c r="II7" s="14"/>
    </row>
    <row r="8" spans="1:243" s="16" customFormat="1" ht="76.5" customHeight="1">
      <c r="A8" s="15" t="s">
        <v>40</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A8" s="17"/>
      <c r="IB8" s="17"/>
      <c r="IC8" s="17"/>
      <c r="ID8" s="17"/>
      <c r="IE8" s="17"/>
      <c r="IF8" s="18"/>
      <c r="IG8" s="18"/>
      <c r="IH8" s="18"/>
      <c r="II8" s="18"/>
    </row>
    <row r="9" spans="1:243" s="19" customFormat="1" ht="61.5" customHeight="1">
      <c r="A9" s="86"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9.5" customHeight="1">
      <c r="A11" s="22" t="s">
        <v>15</v>
      </c>
      <c r="B11" s="22" t="s">
        <v>16</v>
      </c>
      <c r="C11" s="22" t="s">
        <v>17</v>
      </c>
      <c r="D11" s="22" t="s">
        <v>18</v>
      </c>
      <c r="E11" s="22" t="s">
        <v>19</v>
      </c>
      <c r="F11" s="22" t="s">
        <v>41</v>
      </c>
      <c r="G11" s="22"/>
      <c r="H11" s="22"/>
      <c r="I11" s="22" t="s">
        <v>20</v>
      </c>
      <c r="J11" s="22" t="s">
        <v>21</v>
      </c>
      <c r="K11" s="22" t="s">
        <v>22</v>
      </c>
      <c r="L11" s="22" t="s">
        <v>23</v>
      </c>
      <c r="M11" s="68" t="s">
        <v>43</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135" customHeight="1">
      <c r="A13" s="76">
        <v>1</v>
      </c>
      <c r="B13" s="94" t="s">
        <v>47</v>
      </c>
      <c r="C13" s="28"/>
      <c r="D13" s="77">
        <v>39</v>
      </c>
      <c r="E13" s="64" t="s">
        <v>115</v>
      </c>
      <c r="F13" s="79">
        <v>1467</v>
      </c>
      <c r="G13" s="39"/>
      <c r="H13" s="39"/>
      <c r="I13" s="31" t="s">
        <v>33</v>
      </c>
      <c r="J13" s="32">
        <f>IF(I13="Less(-)",-1,1)</f>
        <v>1</v>
      </c>
      <c r="K13" s="33" t="s">
        <v>34</v>
      </c>
      <c r="L13" s="33" t="s">
        <v>4</v>
      </c>
      <c r="M13" s="71"/>
      <c r="N13" s="72"/>
      <c r="O13" s="72"/>
      <c r="P13" s="73"/>
      <c r="Q13" s="72"/>
      <c r="R13" s="72"/>
      <c r="S13" s="74"/>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69">
        <f>total_amount_ba($B$2,$D$2,D13,F13,J13,K13,M13)</f>
        <v>0</v>
      </c>
      <c r="BB13" s="34">
        <f>BA13+SUM(N13:AZ13)</f>
        <v>0</v>
      </c>
      <c r="BC13" s="70" t="str">
        <f>SpellNumber(L13,BB13)</f>
        <v>INR Zero Only</v>
      </c>
      <c r="IA13" s="37">
        <v>1</v>
      </c>
      <c r="IB13" s="65" t="s">
        <v>47</v>
      </c>
      <c r="IC13" s="37"/>
      <c r="ID13" s="37">
        <v>39</v>
      </c>
      <c r="IE13" s="37" t="s">
        <v>115</v>
      </c>
      <c r="IF13" s="38"/>
      <c r="IG13" s="38"/>
      <c r="IH13" s="38"/>
      <c r="II13" s="38"/>
    </row>
    <row r="14" spans="1:243" s="36" customFormat="1" ht="66">
      <c r="A14" s="76">
        <f>A13+1</f>
        <v>2</v>
      </c>
      <c r="B14" s="94" t="s">
        <v>48</v>
      </c>
      <c r="C14" s="28"/>
      <c r="D14" s="78"/>
      <c r="E14" s="29"/>
      <c r="F14" s="79"/>
      <c r="G14" s="30"/>
      <c r="H14" s="30"/>
      <c r="I14" s="31"/>
      <c r="J14" s="32"/>
      <c r="K14" s="33"/>
      <c r="L14" s="33"/>
      <c r="M14" s="80"/>
      <c r="N14" s="81"/>
      <c r="O14" s="81"/>
      <c r="P14" s="82"/>
      <c r="Q14" s="81"/>
      <c r="R14" s="81"/>
      <c r="S14" s="83"/>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69"/>
      <c r="BB14" s="34"/>
      <c r="BC14" s="35"/>
      <c r="IA14" s="37">
        <v>2</v>
      </c>
      <c r="IB14" s="65" t="s">
        <v>48</v>
      </c>
      <c r="IC14" s="37"/>
      <c r="ID14" s="37"/>
      <c r="IE14" s="37"/>
      <c r="IF14" s="38"/>
      <c r="IG14" s="38"/>
      <c r="IH14" s="38"/>
      <c r="II14" s="38"/>
    </row>
    <row r="15" spans="1:243" s="36" customFormat="1" ht="16.5">
      <c r="A15" s="76">
        <f>A14+0.1</f>
        <v>2.1</v>
      </c>
      <c r="B15" s="94" t="s">
        <v>49</v>
      </c>
      <c r="C15" s="28"/>
      <c r="D15" s="77">
        <v>405</v>
      </c>
      <c r="E15" s="64" t="s">
        <v>46</v>
      </c>
      <c r="F15" s="79">
        <v>275</v>
      </c>
      <c r="G15" s="39"/>
      <c r="H15" s="39"/>
      <c r="I15" s="31" t="s">
        <v>33</v>
      </c>
      <c r="J15" s="32">
        <f>IF(I15="Less(-)",-1,1)</f>
        <v>1</v>
      </c>
      <c r="K15" s="33" t="s">
        <v>34</v>
      </c>
      <c r="L15" s="33" t="s">
        <v>4</v>
      </c>
      <c r="M15" s="71"/>
      <c r="N15" s="72"/>
      <c r="O15" s="72"/>
      <c r="P15" s="73"/>
      <c r="Q15" s="72"/>
      <c r="R15" s="72"/>
      <c r="S15" s="74"/>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69">
        <f>total_amount_ba($B$2,$D$2,D15,F15,J15,K15,M15)</f>
        <v>0</v>
      </c>
      <c r="BB15" s="34">
        <f>BA15+SUM(N15:AZ15)</f>
        <v>0</v>
      </c>
      <c r="BC15" s="70" t="str">
        <f>SpellNumber(L15,BB15)</f>
        <v>INR Zero Only</v>
      </c>
      <c r="IA15" s="37">
        <v>2.1</v>
      </c>
      <c r="IB15" s="65" t="s">
        <v>49</v>
      </c>
      <c r="IC15" s="37"/>
      <c r="ID15" s="37">
        <v>405</v>
      </c>
      <c r="IE15" s="37" t="s">
        <v>46</v>
      </c>
      <c r="IF15" s="38"/>
      <c r="IG15" s="38"/>
      <c r="IH15" s="38"/>
      <c r="II15" s="38"/>
    </row>
    <row r="16" spans="1:243" s="36" customFormat="1" ht="16.5">
      <c r="A16" s="76">
        <f>A15+0.1</f>
        <v>2.2</v>
      </c>
      <c r="B16" s="94" t="s">
        <v>50</v>
      </c>
      <c r="C16" s="28"/>
      <c r="D16" s="77">
        <v>1171</v>
      </c>
      <c r="E16" s="64" t="s">
        <v>46</v>
      </c>
      <c r="F16" s="79">
        <v>334</v>
      </c>
      <c r="G16" s="39"/>
      <c r="H16" s="39"/>
      <c r="I16" s="31" t="s">
        <v>33</v>
      </c>
      <c r="J16" s="32">
        <f>IF(I16="Less(-)",-1,1)</f>
        <v>1</v>
      </c>
      <c r="K16" s="33" t="s">
        <v>34</v>
      </c>
      <c r="L16" s="33" t="s">
        <v>4</v>
      </c>
      <c r="M16" s="71"/>
      <c r="N16" s="72"/>
      <c r="O16" s="72"/>
      <c r="P16" s="73"/>
      <c r="Q16" s="72"/>
      <c r="R16" s="72"/>
      <c r="S16" s="74"/>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69">
        <f>total_amount_ba($B$2,$D$2,D16,F16,J16,K16,M16)</f>
        <v>0</v>
      </c>
      <c r="BB16" s="34">
        <f>BA16+SUM(N16:AZ16)</f>
        <v>0</v>
      </c>
      <c r="BC16" s="70" t="str">
        <f>SpellNumber(L16,BB16)</f>
        <v>INR Zero Only</v>
      </c>
      <c r="IA16" s="37">
        <v>2.2</v>
      </c>
      <c r="IB16" s="65" t="s">
        <v>50</v>
      </c>
      <c r="IC16" s="37"/>
      <c r="ID16" s="37">
        <v>1171</v>
      </c>
      <c r="IE16" s="37" t="s">
        <v>46</v>
      </c>
      <c r="IF16" s="38"/>
      <c r="IG16" s="38"/>
      <c r="IH16" s="38"/>
      <c r="II16" s="38"/>
    </row>
    <row r="17" spans="1:243" s="36" customFormat="1" ht="16.5">
      <c r="A17" s="76">
        <f>A16+0.1</f>
        <v>2.3</v>
      </c>
      <c r="B17" s="94" t="s">
        <v>51</v>
      </c>
      <c r="C17" s="28"/>
      <c r="D17" s="77">
        <v>75</v>
      </c>
      <c r="E17" s="64" t="s">
        <v>46</v>
      </c>
      <c r="F17" s="79">
        <v>754</v>
      </c>
      <c r="G17" s="39"/>
      <c r="H17" s="39"/>
      <c r="I17" s="31" t="s">
        <v>33</v>
      </c>
      <c r="J17" s="32">
        <f>IF(I17="Less(-)",-1,1)</f>
        <v>1</v>
      </c>
      <c r="K17" s="33" t="s">
        <v>34</v>
      </c>
      <c r="L17" s="33" t="s">
        <v>4</v>
      </c>
      <c r="M17" s="71"/>
      <c r="N17" s="72"/>
      <c r="O17" s="72"/>
      <c r="P17" s="73"/>
      <c r="Q17" s="72"/>
      <c r="R17" s="72"/>
      <c r="S17" s="74"/>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69">
        <f>total_amount_ba($B$2,$D$2,D17,F17,J17,K17,M17)</f>
        <v>0</v>
      </c>
      <c r="BB17" s="34">
        <f>BA17+SUM(N17:AZ17)</f>
        <v>0</v>
      </c>
      <c r="BC17" s="70" t="str">
        <f>SpellNumber(L17,BB17)</f>
        <v>INR Zero Only</v>
      </c>
      <c r="IA17" s="37">
        <v>2.3</v>
      </c>
      <c r="IB17" s="65" t="s">
        <v>51</v>
      </c>
      <c r="IC17" s="37"/>
      <c r="ID17" s="37">
        <v>75</v>
      </c>
      <c r="IE17" s="37" t="s">
        <v>46</v>
      </c>
      <c r="IF17" s="38"/>
      <c r="IG17" s="38"/>
      <c r="IH17" s="38"/>
      <c r="II17" s="38"/>
    </row>
    <row r="18" spans="1:243" s="36" customFormat="1" ht="16.5">
      <c r="A18" s="76">
        <f>A17+0.1</f>
        <v>2.4</v>
      </c>
      <c r="B18" s="94" t="s">
        <v>52</v>
      </c>
      <c r="C18" s="28"/>
      <c r="D18" s="77">
        <v>32</v>
      </c>
      <c r="E18" s="64" t="s">
        <v>46</v>
      </c>
      <c r="F18" s="79">
        <v>1365</v>
      </c>
      <c r="G18" s="39"/>
      <c r="H18" s="39"/>
      <c r="I18" s="31" t="s">
        <v>33</v>
      </c>
      <c r="J18" s="32">
        <f>IF(I18="Less(-)",-1,1)</f>
        <v>1</v>
      </c>
      <c r="K18" s="33" t="s">
        <v>34</v>
      </c>
      <c r="L18" s="33" t="s">
        <v>4</v>
      </c>
      <c r="M18" s="71"/>
      <c r="N18" s="72"/>
      <c r="O18" s="72"/>
      <c r="P18" s="73"/>
      <c r="Q18" s="72"/>
      <c r="R18" s="72"/>
      <c r="S18" s="74"/>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69">
        <f>total_amount_ba($B$2,$D$2,D18,F18,J18,K18,M18)</f>
        <v>0</v>
      </c>
      <c r="BB18" s="34">
        <f>BA18+SUM(N18:AZ18)</f>
        <v>0</v>
      </c>
      <c r="BC18" s="70" t="str">
        <f>SpellNumber(L18,BB18)</f>
        <v>INR Zero Only</v>
      </c>
      <c r="IA18" s="37">
        <v>2.4</v>
      </c>
      <c r="IB18" s="65" t="s">
        <v>52</v>
      </c>
      <c r="IC18" s="37"/>
      <c r="ID18" s="37">
        <v>32</v>
      </c>
      <c r="IE18" s="37" t="s">
        <v>46</v>
      </c>
      <c r="IF18" s="38"/>
      <c r="IG18" s="38"/>
      <c r="IH18" s="38"/>
      <c r="II18" s="38"/>
    </row>
    <row r="19" spans="1:243" s="36" customFormat="1" ht="33">
      <c r="A19" s="76">
        <v>3</v>
      </c>
      <c r="B19" s="94" t="s">
        <v>53</v>
      </c>
      <c r="C19" s="28"/>
      <c r="D19" s="78"/>
      <c r="E19" s="29"/>
      <c r="F19" s="79"/>
      <c r="G19" s="30"/>
      <c r="H19" s="30"/>
      <c r="I19" s="31"/>
      <c r="J19" s="32"/>
      <c r="K19" s="33"/>
      <c r="L19" s="33"/>
      <c r="M19" s="80"/>
      <c r="N19" s="81"/>
      <c r="O19" s="81"/>
      <c r="P19" s="82"/>
      <c r="Q19" s="81"/>
      <c r="R19" s="81"/>
      <c r="S19" s="83"/>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69"/>
      <c r="BB19" s="34"/>
      <c r="BC19" s="35"/>
      <c r="IA19" s="37">
        <v>3</v>
      </c>
      <c r="IB19" s="65" t="s">
        <v>53</v>
      </c>
      <c r="IC19" s="37"/>
      <c r="ID19" s="37"/>
      <c r="IE19" s="37"/>
      <c r="IF19" s="38"/>
      <c r="IG19" s="38"/>
      <c r="IH19" s="38"/>
      <c r="II19" s="38"/>
    </row>
    <row r="20" spans="1:243" s="36" customFormat="1" ht="16.5">
      <c r="A20" s="76">
        <f>A19+0.1</f>
        <v>3.1</v>
      </c>
      <c r="B20" s="94" t="s">
        <v>54</v>
      </c>
      <c r="C20" s="28"/>
      <c r="D20" s="77">
        <v>59</v>
      </c>
      <c r="E20" s="64" t="s">
        <v>116</v>
      </c>
      <c r="F20" s="79">
        <v>232.07</v>
      </c>
      <c r="G20" s="39"/>
      <c r="H20" s="39"/>
      <c r="I20" s="31" t="s">
        <v>33</v>
      </c>
      <c r="J20" s="32">
        <f>IF(I20="Less(-)",-1,1)</f>
        <v>1</v>
      </c>
      <c r="K20" s="33" t="s">
        <v>34</v>
      </c>
      <c r="L20" s="33" t="s">
        <v>4</v>
      </c>
      <c r="M20" s="71"/>
      <c r="N20" s="72"/>
      <c r="O20" s="72"/>
      <c r="P20" s="73"/>
      <c r="Q20" s="72"/>
      <c r="R20" s="72"/>
      <c r="S20" s="74"/>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69">
        <f>total_amount_ba($B$2,$D$2,D20,F20,J20,K20,M20)</f>
        <v>0</v>
      </c>
      <c r="BB20" s="34">
        <f>BA20+SUM(N20:AZ20)</f>
        <v>0</v>
      </c>
      <c r="BC20" s="70" t="str">
        <f>SpellNumber(L20,BB20)</f>
        <v>INR Zero Only</v>
      </c>
      <c r="IA20" s="37">
        <v>3.1</v>
      </c>
      <c r="IB20" s="65" t="s">
        <v>54</v>
      </c>
      <c r="IC20" s="37"/>
      <c r="ID20" s="37">
        <v>59</v>
      </c>
      <c r="IE20" s="37" t="s">
        <v>116</v>
      </c>
      <c r="IF20" s="38"/>
      <c r="IG20" s="38"/>
      <c r="IH20" s="38"/>
      <c r="II20" s="38"/>
    </row>
    <row r="21" spans="1:243" s="36" customFormat="1" ht="16.5">
      <c r="A21" s="76">
        <f>A20+0.1</f>
        <v>3.2</v>
      </c>
      <c r="B21" s="94" t="s">
        <v>55</v>
      </c>
      <c r="C21" s="28"/>
      <c r="D21" s="77">
        <v>35</v>
      </c>
      <c r="E21" s="64" t="s">
        <v>116</v>
      </c>
      <c r="F21" s="79">
        <v>242.67</v>
      </c>
      <c r="G21" s="39"/>
      <c r="H21" s="39"/>
      <c r="I21" s="31" t="s">
        <v>33</v>
      </c>
      <c r="J21" s="32">
        <f>IF(I21="Less(-)",-1,1)</f>
        <v>1</v>
      </c>
      <c r="K21" s="33" t="s">
        <v>34</v>
      </c>
      <c r="L21" s="33" t="s">
        <v>4</v>
      </c>
      <c r="M21" s="71"/>
      <c r="N21" s="72"/>
      <c r="O21" s="72"/>
      <c r="P21" s="73"/>
      <c r="Q21" s="72"/>
      <c r="R21" s="72"/>
      <c r="S21" s="74"/>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69">
        <f>total_amount_ba($B$2,$D$2,D21,F21,J21,K21,M21)</f>
        <v>0</v>
      </c>
      <c r="BB21" s="34">
        <f>BA21+SUM(N21:AZ21)</f>
        <v>0</v>
      </c>
      <c r="BC21" s="70" t="str">
        <f>SpellNumber(L21,BB21)</f>
        <v>INR Zero Only</v>
      </c>
      <c r="IA21" s="37">
        <v>3.2</v>
      </c>
      <c r="IB21" s="65" t="s">
        <v>55</v>
      </c>
      <c r="IC21" s="37"/>
      <c r="ID21" s="37">
        <v>35</v>
      </c>
      <c r="IE21" s="37" t="s">
        <v>116</v>
      </c>
      <c r="IF21" s="38"/>
      <c r="IG21" s="38"/>
      <c r="IH21" s="38"/>
      <c r="II21" s="38"/>
    </row>
    <row r="22" spans="1:243" s="36" customFormat="1" ht="16.5">
      <c r="A22" s="76">
        <f>A21+0.1</f>
        <v>3.3</v>
      </c>
      <c r="B22" s="94" t="s">
        <v>56</v>
      </c>
      <c r="C22" s="28"/>
      <c r="D22" s="77">
        <v>41</v>
      </c>
      <c r="E22" s="64" t="s">
        <v>116</v>
      </c>
      <c r="F22" s="79">
        <v>286.38</v>
      </c>
      <c r="G22" s="39"/>
      <c r="H22" s="39"/>
      <c r="I22" s="31" t="s">
        <v>33</v>
      </c>
      <c r="J22" s="32">
        <f>IF(I22="Less(-)",-1,1)</f>
        <v>1</v>
      </c>
      <c r="K22" s="33" t="s">
        <v>34</v>
      </c>
      <c r="L22" s="33" t="s">
        <v>4</v>
      </c>
      <c r="M22" s="71"/>
      <c r="N22" s="72"/>
      <c r="O22" s="72"/>
      <c r="P22" s="73"/>
      <c r="Q22" s="72"/>
      <c r="R22" s="72"/>
      <c r="S22" s="74"/>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69">
        <f>total_amount_ba($B$2,$D$2,D22,F22,J22,K22,M22)</f>
        <v>0</v>
      </c>
      <c r="BB22" s="34">
        <f>BA22+SUM(N22:AZ22)</f>
        <v>0</v>
      </c>
      <c r="BC22" s="70" t="str">
        <f>SpellNumber(L22,BB22)</f>
        <v>INR Zero Only</v>
      </c>
      <c r="IA22" s="37">
        <v>3.3</v>
      </c>
      <c r="IB22" s="65" t="s">
        <v>56</v>
      </c>
      <c r="IC22" s="37"/>
      <c r="ID22" s="37">
        <v>41</v>
      </c>
      <c r="IE22" s="37" t="s">
        <v>116</v>
      </c>
      <c r="IF22" s="38"/>
      <c r="IG22" s="38"/>
      <c r="IH22" s="38"/>
      <c r="II22" s="38"/>
    </row>
    <row r="23" spans="1:243" s="36" customFormat="1" ht="16.5">
      <c r="A23" s="76">
        <f>A22+0.1</f>
        <v>3.4</v>
      </c>
      <c r="B23" s="94" t="s">
        <v>57</v>
      </c>
      <c r="C23" s="28"/>
      <c r="D23" s="77">
        <v>39</v>
      </c>
      <c r="E23" s="64" t="s">
        <v>116</v>
      </c>
      <c r="F23" s="79">
        <v>307.58</v>
      </c>
      <c r="G23" s="39"/>
      <c r="H23" s="39"/>
      <c r="I23" s="31" t="s">
        <v>33</v>
      </c>
      <c r="J23" s="32">
        <f>IF(I23="Less(-)",-1,1)</f>
        <v>1</v>
      </c>
      <c r="K23" s="33" t="s">
        <v>34</v>
      </c>
      <c r="L23" s="33" t="s">
        <v>4</v>
      </c>
      <c r="M23" s="71"/>
      <c r="N23" s="72"/>
      <c r="O23" s="72"/>
      <c r="P23" s="73"/>
      <c r="Q23" s="72"/>
      <c r="R23" s="72"/>
      <c r="S23" s="74"/>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69">
        <f>total_amount_ba($B$2,$D$2,D23,F23,J23,K23,M23)</f>
        <v>0</v>
      </c>
      <c r="BB23" s="34">
        <f>BA23+SUM(N23:AZ23)</f>
        <v>0</v>
      </c>
      <c r="BC23" s="70" t="str">
        <f>SpellNumber(L23,BB23)</f>
        <v>INR Zero Only</v>
      </c>
      <c r="IA23" s="37">
        <v>3.4</v>
      </c>
      <c r="IB23" s="65" t="s">
        <v>57</v>
      </c>
      <c r="IC23" s="37"/>
      <c r="ID23" s="37">
        <v>39</v>
      </c>
      <c r="IE23" s="37" t="s">
        <v>116</v>
      </c>
      <c r="IF23" s="38"/>
      <c r="IG23" s="38"/>
      <c r="IH23" s="38"/>
      <c r="II23" s="38"/>
    </row>
    <row r="24" spans="1:243" s="36" customFormat="1" ht="33">
      <c r="A24" s="76">
        <f>A19+1</f>
        <v>4</v>
      </c>
      <c r="B24" s="94" t="s">
        <v>58</v>
      </c>
      <c r="C24" s="28"/>
      <c r="D24" s="78"/>
      <c r="E24" s="29"/>
      <c r="F24" s="79"/>
      <c r="G24" s="30"/>
      <c r="H24" s="30"/>
      <c r="I24" s="31"/>
      <c r="J24" s="32"/>
      <c r="K24" s="33"/>
      <c r="L24" s="33"/>
      <c r="M24" s="80"/>
      <c r="N24" s="81"/>
      <c r="O24" s="81"/>
      <c r="P24" s="82"/>
      <c r="Q24" s="81"/>
      <c r="R24" s="81"/>
      <c r="S24" s="83"/>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69"/>
      <c r="BB24" s="34"/>
      <c r="BC24" s="35"/>
      <c r="IA24" s="37">
        <v>4</v>
      </c>
      <c r="IB24" s="65" t="s">
        <v>58</v>
      </c>
      <c r="IC24" s="37"/>
      <c r="ID24" s="37"/>
      <c r="IE24" s="37"/>
      <c r="IF24" s="38"/>
      <c r="IG24" s="38"/>
      <c r="IH24" s="38"/>
      <c r="II24" s="38"/>
    </row>
    <row r="25" spans="1:243" s="36" customFormat="1" ht="16.5">
      <c r="A25" s="76">
        <f>A24+0.1</f>
        <v>4.1</v>
      </c>
      <c r="B25" s="94" t="s">
        <v>59</v>
      </c>
      <c r="C25" s="28"/>
      <c r="D25" s="77">
        <v>53</v>
      </c>
      <c r="E25" s="67" t="s">
        <v>116</v>
      </c>
      <c r="F25" s="79">
        <v>133</v>
      </c>
      <c r="G25" s="39"/>
      <c r="H25" s="39"/>
      <c r="I25" s="31" t="s">
        <v>33</v>
      </c>
      <c r="J25" s="32">
        <f>IF(I25="Less(-)",-1,1)</f>
        <v>1</v>
      </c>
      <c r="K25" s="33" t="s">
        <v>34</v>
      </c>
      <c r="L25" s="33" t="s">
        <v>4</v>
      </c>
      <c r="M25" s="71"/>
      <c r="N25" s="72"/>
      <c r="O25" s="72"/>
      <c r="P25" s="73"/>
      <c r="Q25" s="72"/>
      <c r="R25" s="72"/>
      <c r="S25" s="74"/>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69">
        <f>total_amount_ba($B$2,$D$2,D25,F25,J25,K25,M25)</f>
        <v>0</v>
      </c>
      <c r="BB25" s="69">
        <f>BA25+SUM(N25:AZ25)</f>
        <v>0</v>
      </c>
      <c r="BC25" s="70" t="str">
        <f>SpellNumber(L25,BB25)</f>
        <v>INR Zero Only</v>
      </c>
      <c r="IA25" s="37">
        <v>4.1</v>
      </c>
      <c r="IB25" s="37" t="s">
        <v>59</v>
      </c>
      <c r="IC25" s="37"/>
      <c r="ID25" s="37">
        <v>53</v>
      </c>
      <c r="IE25" s="37" t="s">
        <v>116</v>
      </c>
      <c r="IF25" s="38"/>
      <c r="IG25" s="38"/>
      <c r="IH25" s="38"/>
      <c r="II25" s="38"/>
    </row>
    <row r="26" spans="1:243" s="36" customFormat="1" ht="16.5">
      <c r="A26" s="76">
        <f aca="true" t="shared" si="0" ref="A26:A32">A25+0.1</f>
        <v>4.2</v>
      </c>
      <c r="B26" s="94" t="s">
        <v>60</v>
      </c>
      <c r="C26" s="28"/>
      <c r="D26" s="77">
        <v>10</v>
      </c>
      <c r="E26" s="67" t="s">
        <v>116</v>
      </c>
      <c r="F26" s="79">
        <v>133</v>
      </c>
      <c r="G26" s="39"/>
      <c r="H26" s="39"/>
      <c r="I26" s="31" t="s">
        <v>33</v>
      </c>
      <c r="J26" s="32">
        <f>IF(I26="Less(-)",-1,1)</f>
        <v>1</v>
      </c>
      <c r="K26" s="33" t="s">
        <v>34</v>
      </c>
      <c r="L26" s="33" t="s">
        <v>4</v>
      </c>
      <c r="M26" s="71"/>
      <c r="N26" s="72"/>
      <c r="O26" s="72"/>
      <c r="P26" s="73"/>
      <c r="Q26" s="72"/>
      <c r="R26" s="72"/>
      <c r="S26" s="74"/>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69">
        <f>total_amount_ba($B$2,$D$2,D26,F26,J26,K26,M26)</f>
        <v>0</v>
      </c>
      <c r="BB26" s="69">
        <f>BA26+SUM(N26:AZ26)</f>
        <v>0</v>
      </c>
      <c r="BC26" s="70" t="str">
        <f>SpellNumber(L26,BB26)</f>
        <v>INR Zero Only</v>
      </c>
      <c r="IA26" s="37">
        <v>4.2</v>
      </c>
      <c r="IB26" s="37" t="s">
        <v>60</v>
      </c>
      <c r="IC26" s="37"/>
      <c r="ID26" s="37">
        <v>10</v>
      </c>
      <c r="IE26" s="37" t="s">
        <v>116</v>
      </c>
      <c r="IF26" s="38"/>
      <c r="IG26" s="38"/>
      <c r="IH26" s="38"/>
      <c r="II26" s="38"/>
    </row>
    <row r="27" spans="1:243" s="36" customFormat="1" ht="16.5">
      <c r="A27" s="76">
        <f t="shared" si="0"/>
        <v>4.3</v>
      </c>
      <c r="B27" s="94" t="s">
        <v>61</v>
      </c>
      <c r="C27" s="28"/>
      <c r="D27" s="77">
        <v>15</v>
      </c>
      <c r="E27" s="67" t="s">
        <v>116</v>
      </c>
      <c r="F27" s="79">
        <v>293.26</v>
      </c>
      <c r="G27" s="39"/>
      <c r="H27" s="39"/>
      <c r="I27" s="31" t="s">
        <v>33</v>
      </c>
      <c r="J27" s="32">
        <f>IF(I27="Less(-)",-1,1)</f>
        <v>1</v>
      </c>
      <c r="K27" s="33" t="s">
        <v>34</v>
      </c>
      <c r="L27" s="33" t="s">
        <v>4</v>
      </c>
      <c r="M27" s="71"/>
      <c r="N27" s="72"/>
      <c r="O27" s="72"/>
      <c r="P27" s="73"/>
      <c r="Q27" s="72"/>
      <c r="R27" s="72"/>
      <c r="S27" s="74"/>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69">
        <f>total_amount_ba($B$2,$D$2,D27,F27,J27,K27,M27)</f>
        <v>0</v>
      </c>
      <c r="BB27" s="69">
        <f>BA27+SUM(N27:AZ27)</f>
        <v>0</v>
      </c>
      <c r="BC27" s="70" t="str">
        <f>SpellNumber(L27,BB27)</f>
        <v>INR Zero Only</v>
      </c>
      <c r="IA27" s="37">
        <v>4.3</v>
      </c>
      <c r="IB27" s="37" t="s">
        <v>61</v>
      </c>
      <c r="IC27" s="37"/>
      <c r="ID27" s="37">
        <v>15</v>
      </c>
      <c r="IE27" s="37" t="s">
        <v>116</v>
      </c>
      <c r="IF27" s="38"/>
      <c r="IG27" s="38"/>
      <c r="IH27" s="38"/>
      <c r="II27" s="38"/>
    </row>
    <row r="28" spans="1:243" s="36" customFormat="1" ht="16.5">
      <c r="A28" s="76">
        <f t="shared" si="0"/>
        <v>4.4</v>
      </c>
      <c r="B28" s="94" t="s">
        <v>62</v>
      </c>
      <c r="C28" s="28"/>
      <c r="D28" s="77">
        <v>22</v>
      </c>
      <c r="E28" s="67" t="s">
        <v>116</v>
      </c>
      <c r="F28" s="79">
        <v>151</v>
      </c>
      <c r="G28" s="39"/>
      <c r="H28" s="39"/>
      <c r="I28" s="31" t="s">
        <v>33</v>
      </c>
      <c r="J28" s="32">
        <f>IF(I28="Less(-)",-1,1)</f>
        <v>1</v>
      </c>
      <c r="K28" s="33" t="s">
        <v>34</v>
      </c>
      <c r="L28" s="33" t="s">
        <v>4</v>
      </c>
      <c r="M28" s="71"/>
      <c r="N28" s="72"/>
      <c r="O28" s="72"/>
      <c r="P28" s="73"/>
      <c r="Q28" s="72"/>
      <c r="R28" s="72"/>
      <c r="S28" s="74"/>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69">
        <f>total_amount_ba($B$2,$D$2,D28,F28,J28,K28,M28)</f>
        <v>0</v>
      </c>
      <c r="BB28" s="69">
        <f>BA28+SUM(N28:AZ28)</f>
        <v>0</v>
      </c>
      <c r="BC28" s="70" t="str">
        <f>SpellNumber(L28,BB28)</f>
        <v>INR Zero Only</v>
      </c>
      <c r="IA28" s="37">
        <v>4.4</v>
      </c>
      <c r="IB28" s="37" t="s">
        <v>62</v>
      </c>
      <c r="IC28" s="37"/>
      <c r="ID28" s="37">
        <v>22</v>
      </c>
      <c r="IE28" s="37" t="s">
        <v>116</v>
      </c>
      <c r="IF28" s="38"/>
      <c r="IG28" s="38"/>
      <c r="IH28" s="38"/>
      <c r="II28" s="38"/>
    </row>
    <row r="29" spans="1:243" s="36" customFormat="1" ht="16.5">
      <c r="A29" s="76">
        <f t="shared" si="0"/>
        <v>4.5</v>
      </c>
      <c r="B29" s="94" t="s">
        <v>63</v>
      </c>
      <c r="C29" s="28"/>
      <c r="D29" s="77">
        <v>35</v>
      </c>
      <c r="E29" s="67" t="s">
        <v>116</v>
      </c>
      <c r="F29" s="79">
        <v>494.61</v>
      </c>
      <c r="G29" s="39"/>
      <c r="H29" s="39"/>
      <c r="I29" s="31" t="s">
        <v>33</v>
      </c>
      <c r="J29" s="32">
        <f>IF(I29="Less(-)",-1,1)</f>
        <v>1</v>
      </c>
      <c r="K29" s="33" t="s">
        <v>34</v>
      </c>
      <c r="L29" s="33" t="s">
        <v>4</v>
      </c>
      <c r="M29" s="71"/>
      <c r="N29" s="72"/>
      <c r="O29" s="72"/>
      <c r="P29" s="73"/>
      <c r="Q29" s="72"/>
      <c r="R29" s="72"/>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69">
        <f>total_amount_ba($B$2,$D$2,D29,F29,J29,K29,M29)</f>
        <v>0</v>
      </c>
      <c r="BB29" s="69">
        <f>BA29+SUM(N29:AZ29)</f>
        <v>0</v>
      </c>
      <c r="BC29" s="70" t="str">
        <f>SpellNumber(L29,BB29)</f>
        <v>INR Zero Only</v>
      </c>
      <c r="IA29" s="37">
        <v>4.5</v>
      </c>
      <c r="IB29" s="37" t="s">
        <v>63</v>
      </c>
      <c r="IC29" s="37"/>
      <c r="ID29" s="37">
        <v>35</v>
      </c>
      <c r="IE29" s="37" t="s">
        <v>116</v>
      </c>
      <c r="IF29" s="38"/>
      <c r="IG29" s="38"/>
      <c r="IH29" s="38"/>
      <c r="II29" s="38"/>
    </row>
    <row r="30" spans="1:243" s="36" customFormat="1" ht="16.5">
      <c r="A30" s="76">
        <f t="shared" si="0"/>
        <v>4.6</v>
      </c>
      <c r="B30" s="94" t="s">
        <v>64</v>
      </c>
      <c r="C30" s="28"/>
      <c r="D30" s="77">
        <v>6</v>
      </c>
      <c r="E30" s="67" t="s">
        <v>116</v>
      </c>
      <c r="F30" s="79">
        <v>182</v>
      </c>
      <c r="G30" s="39"/>
      <c r="H30" s="39"/>
      <c r="I30" s="31" t="s">
        <v>33</v>
      </c>
      <c r="J30" s="32">
        <f>IF(I30="Less(-)",-1,1)</f>
        <v>1</v>
      </c>
      <c r="K30" s="33" t="s">
        <v>34</v>
      </c>
      <c r="L30" s="33" t="s">
        <v>4</v>
      </c>
      <c r="M30" s="71"/>
      <c r="N30" s="72"/>
      <c r="O30" s="72"/>
      <c r="P30" s="73"/>
      <c r="Q30" s="72"/>
      <c r="R30" s="72"/>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69">
        <f>total_amount_ba($B$2,$D$2,D30,F30,J30,K30,M30)</f>
        <v>0</v>
      </c>
      <c r="BB30" s="69">
        <f>BA30+SUM(N30:AZ30)</f>
        <v>0</v>
      </c>
      <c r="BC30" s="70" t="str">
        <f>SpellNumber(L30,BB30)</f>
        <v>INR Zero Only</v>
      </c>
      <c r="IA30" s="37">
        <v>4.6</v>
      </c>
      <c r="IB30" s="37" t="s">
        <v>64</v>
      </c>
      <c r="IC30" s="37"/>
      <c r="ID30" s="37">
        <v>6</v>
      </c>
      <c r="IE30" s="37" t="s">
        <v>116</v>
      </c>
      <c r="IF30" s="38"/>
      <c r="IG30" s="38"/>
      <c r="IH30" s="38"/>
      <c r="II30" s="38"/>
    </row>
    <row r="31" spans="1:243" s="36" customFormat="1" ht="16.5">
      <c r="A31" s="76">
        <f t="shared" si="0"/>
        <v>4.7</v>
      </c>
      <c r="B31" s="94" t="s">
        <v>65</v>
      </c>
      <c r="C31" s="28"/>
      <c r="D31" s="77">
        <v>35</v>
      </c>
      <c r="E31" s="67" t="s">
        <v>116</v>
      </c>
      <c r="F31" s="79">
        <v>542.3</v>
      </c>
      <c r="G31" s="39"/>
      <c r="H31" s="39"/>
      <c r="I31" s="31" t="s">
        <v>33</v>
      </c>
      <c r="J31" s="32">
        <f>IF(I31="Less(-)",-1,1)</f>
        <v>1</v>
      </c>
      <c r="K31" s="33" t="s">
        <v>34</v>
      </c>
      <c r="L31" s="33" t="s">
        <v>4</v>
      </c>
      <c r="M31" s="71"/>
      <c r="N31" s="72"/>
      <c r="O31" s="72"/>
      <c r="P31" s="73"/>
      <c r="Q31" s="72"/>
      <c r="R31" s="72"/>
      <c r="S31" s="74"/>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69">
        <f>total_amount_ba($B$2,$D$2,D31,F31,J31,K31,M31)</f>
        <v>0</v>
      </c>
      <c r="BB31" s="69">
        <f>BA31+SUM(N31:AZ31)</f>
        <v>0</v>
      </c>
      <c r="BC31" s="70" t="str">
        <f>SpellNumber(L31,BB31)</f>
        <v>INR Zero Only</v>
      </c>
      <c r="IA31" s="37">
        <v>4.7</v>
      </c>
      <c r="IB31" s="37" t="s">
        <v>65</v>
      </c>
      <c r="IC31" s="37"/>
      <c r="ID31" s="37">
        <v>35</v>
      </c>
      <c r="IE31" s="37" t="s">
        <v>116</v>
      </c>
      <c r="IF31" s="38"/>
      <c r="IG31" s="38"/>
      <c r="IH31" s="38"/>
      <c r="II31" s="38"/>
    </row>
    <row r="32" spans="1:243" s="36" customFormat="1" ht="16.5">
      <c r="A32" s="76">
        <f t="shared" si="0"/>
        <v>4.8</v>
      </c>
      <c r="B32" s="94" t="s">
        <v>66</v>
      </c>
      <c r="C32" s="28"/>
      <c r="D32" s="77">
        <v>4</v>
      </c>
      <c r="E32" s="67" t="s">
        <v>116</v>
      </c>
      <c r="F32" s="79">
        <v>211</v>
      </c>
      <c r="G32" s="39"/>
      <c r="H32" s="39"/>
      <c r="I32" s="31" t="s">
        <v>33</v>
      </c>
      <c r="J32" s="32">
        <f>IF(I32="Less(-)",-1,1)</f>
        <v>1</v>
      </c>
      <c r="K32" s="33" t="s">
        <v>34</v>
      </c>
      <c r="L32" s="33" t="s">
        <v>4</v>
      </c>
      <c r="M32" s="71"/>
      <c r="N32" s="72"/>
      <c r="O32" s="72"/>
      <c r="P32" s="73"/>
      <c r="Q32" s="72"/>
      <c r="R32" s="72"/>
      <c r="S32" s="74"/>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69">
        <f>total_amount_ba($B$2,$D$2,D32,F32,J32,K32,M32)</f>
        <v>0</v>
      </c>
      <c r="BB32" s="69">
        <f>BA32+SUM(N32:AZ32)</f>
        <v>0</v>
      </c>
      <c r="BC32" s="70" t="str">
        <f>SpellNumber(L32,BB32)</f>
        <v>INR Zero Only</v>
      </c>
      <c r="IA32" s="37">
        <v>4.8</v>
      </c>
      <c r="IB32" s="37" t="s">
        <v>66</v>
      </c>
      <c r="IC32" s="37"/>
      <c r="ID32" s="37">
        <v>4</v>
      </c>
      <c r="IE32" s="37" t="s">
        <v>116</v>
      </c>
      <c r="IF32" s="38"/>
      <c r="IG32" s="38"/>
      <c r="IH32" s="38"/>
      <c r="II32" s="38"/>
    </row>
    <row r="33" spans="1:243" s="36" customFormat="1" ht="49.5">
      <c r="A33" s="76">
        <f>A24+1</f>
        <v>5</v>
      </c>
      <c r="B33" s="94" t="s">
        <v>67</v>
      </c>
      <c r="C33" s="28"/>
      <c r="D33" s="78"/>
      <c r="E33" s="29"/>
      <c r="F33" s="79"/>
      <c r="G33" s="30"/>
      <c r="H33" s="30"/>
      <c r="I33" s="31"/>
      <c r="J33" s="32"/>
      <c r="K33" s="33"/>
      <c r="L33" s="33"/>
      <c r="M33" s="80"/>
      <c r="N33" s="81"/>
      <c r="O33" s="81"/>
      <c r="P33" s="82"/>
      <c r="Q33" s="81"/>
      <c r="R33" s="81"/>
      <c r="S33" s="83"/>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69"/>
      <c r="BB33" s="34"/>
      <c r="BC33" s="35"/>
      <c r="IA33" s="37">
        <v>5</v>
      </c>
      <c r="IB33" s="65" t="s">
        <v>67</v>
      </c>
      <c r="IC33" s="37"/>
      <c r="ID33" s="37"/>
      <c r="IE33" s="37"/>
      <c r="IF33" s="38"/>
      <c r="IG33" s="38"/>
      <c r="IH33" s="38"/>
      <c r="II33" s="38"/>
    </row>
    <row r="34" spans="1:243" s="36" customFormat="1" ht="16.5">
      <c r="A34" s="76">
        <f>A33+0.1</f>
        <v>5.1</v>
      </c>
      <c r="B34" s="94" t="s">
        <v>68</v>
      </c>
      <c r="C34" s="28"/>
      <c r="D34" s="77">
        <v>98</v>
      </c>
      <c r="E34" s="67" t="s">
        <v>116</v>
      </c>
      <c r="F34" s="79">
        <v>156.36</v>
      </c>
      <c r="G34" s="39"/>
      <c r="H34" s="39"/>
      <c r="I34" s="31" t="s">
        <v>33</v>
      </c>
      <c r="J34" s="32">
        <f>IF(I34="Less(-)",-1,1)</f>
        <v>1</v>
      </c>
      <c r="K34" s="33" t="s">
        <v>34</v>
      </c>
      <c r="L34" s="33" t="s">
        <v>4</v>
      </c>
      <c r="M34" s="71"/>
      <c r="N34" s="72"/>
      <c r="O34" s="72"/>
      <c r="P34" s="73"/>
      <c r="Q34" s="72"/>
      <c r="R34" s="72"/>
      <c r="S34" s="74"/>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69">
        <f>total_amount_ba($B$2,$D$2,D34,F34,J34,K34,M34)</f>
        <v>0</v>
      </c>
      <c r="BB34" s="69">
        <f>BA34+SUM(N34:AZ34)</f>
        <v>0</v>
      </c>
      <c r="BC34" s="70" t="str">
        <f>SpellNumber(L34,BB34)</f>
        <v>INR Zero Only</v>
      </c>
      <c r="IA34" s="37">
        <v>5.1</v>
      </c>
      <c r="IB34" s="37" t="s">
        <v>68</v>
      </c>
      <c r="IC34" s="37"/>
      <c r="ID34" s="37">
        <v>98</v>
      </c>
      <c r="IE34" s="37" t="s">
        <v>116</v>
      </c>
      <c r="IF34" s="38"/>
      <c r="IG34" s="38"/>
      <c r="IH34" s="38"/>
      <c r="II34" s="38"/>
    </row>
    <row r="35" spans="1:243" s="36" customFormat="1" ht="16.5">
      <c r="A35" s="76">
        <f aca="true" t="shared" si="1" ref="A35:A42">A34+0.1</f>
        <v>5.2</v>
      </c>
      <c r="B35" s="94" t="s">
        <v>69</v>
      </c>
      <c r="C35" s="28"/>
      <c r="D35" s="77">
        <v>23</v>
      </c>
      <c r="E35" s="67" t="s">
        <v>116</v>
      </c>
      <c r="F35" s="79">
        <v>103</v>
      </c>
      <c r="G35" s="39"/>
      <c r="H35" s="39"/>
      <c r="I35" s="31" t="s">
        <v>33</v>
      </c>
      <c r="J35" s="32">
        <f>IF(I35="Less(-)",-1,1)</f>
        <v>1</v>
      </c>
      <c r="K35" s="33" t="s">
        <v>34</v>
      </c>
      <c r="L35" s="33" t="s">
        <v>4</v>
      </c>
      <c r="M35" s="71"/>
      <c r="N35" s="72"/>
      <c r="O35" s="72"/>
      <c r="P35" s="73"/>
      <c r="Q35" s="72"/>
      <c r="R35" s="72"/>
      <c r="S35" s="74"/>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69">
        <f>total_amount_ba($B$2,$D$2,D35,F35,J35,K35,M35)</f>
        <v>0</v>
      </c>
      <c r="BB35" s="69">
        <f>BA35+SUM(N35:AZ35)</f>
        <v>0</v>
      </c>
      <c r="BC35" s="70" t="str">
        <f>SpellNumber(L35,BB35)</f>
        <v>INR Zero Only</v>
      </c>
      <c r="IA35" s="37">
        <v>5.2</v>
      </c>
      <c r="IB35" s="37" t="s">
        <v>69</v>
      </c>
      <c r="IC35" s="37"/>
      <c r="ID35" s="37">
        <v>23</v>
      </c>
      <c r="IE35" s="37" t="s">
        <v>116</v>
      </c>
      <c r="IF35" s="38"/>
      <c r="IG35" s="38"/>
      <c r="IH35" s="38"/>
      <c r="II35" s="38"/>
    </row>
    <row r="36" spans="1:243" s="36" customFormat="1" ht="16.5">
      <c r="A36" s="76">
        <f t="shared" si="1"/>
        <v>5.3</v>
      </c>
      <c r="B36" s="94" t="s">
        <v>70</v>
      </c>
      <c r="C36" s="28"/>
      <c r="D36" s="77">
        <v>112</v>
      </c>
      <c r="E36" s="67" t="s">
        <v>116</v>
      </c>
      <c r="F36" s="79">
        <v>200.87</v>
      </c>
      <c r="G36" s="39"/>
      <c r="H36" s="39"/>
      <c r="I36" s="31" t="s">
        <v>33</v>
      </c>
      <c r="J36" s="32">
        <f>IF(I36="Less(-)",-1,1)</f>
        <v>1</v>
      </c>
      <c r="K36" s="33" t="s">
        <v>34</v>
      </c>
      <c r="L36" s="33" t="s">
        <v>4</v>
      </c>
      <c r="M36" s="71"/>
      <c r="N36" s="72"/>
      <c r="O36" s="72"/>
      <c r="P36" s="73"/>
      <c r="Q36" s="72"/>
      <c r="R36" s="72"/>
      <c r="S36" s="74"/>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69">
        <f>total_amount_ba($B$2,$D$2,D36,F36,J36,K36,M36)</f>
        <v>0</v>
      </c>
      <c r="BB36" s="69">
        <f>BA36+SUM(N36:AZ36)</f>
        <v>0</v>
      </c>
      <c r="BC36" s="70" t="str">
        <f>SpellNumber(L36,BB36)</f>
        <v>INR Zero Only</v>
      </c>
      <c r="IA36" s="37">
        <v>5.3</v>
      </c>
      <c r="IB36" s="37" t="s">
        <v>70</v>
      </c>
      <c r="IC36" s="37"/>
      <c r="ID36" s="37">
        <v>112</v>
      </c>
      <c r="IE36" s="37" t="s">
        <v>116</v>
      </c>
      <c r="IF36" s="38"/>
      <c r="IG36" s="38"/>
      <c r="IH36" s="38"/>
      <c r="II36" s="38"/>
    </row>
    <row r="37" spans="1:243" s="36" customFormat="1" ht="16.5">
      <c r="A37" s="76">
        <f t="shared" si="1"/>
        <v>5.4</v>
      </c>
      <c r="B37" s="94" t="s">
        <v>71</v>
      </c>
      <c r="C37" s="28"/>
      <c r="D37" s="77">
        <v>46</v>
      </c>
      <c r="E37" s="67" t="s">
        <v>116</v>
      </c>
      <c r="F37" s="79">
        <v>122</v>
      </c>
      <c r="G37" s="39"/>
      <c r="H37" s="39"/>
      <c r="I37" s="31" t="s">
        <v>33</v>
      </c>
      <c r="J37" s="32">
        <f>IF(I37="Less(-)",-1,1)</f>
        <v>1</v>
      </c>
      <c r="K37" s="33" t="s">
        <v>34</v>
      </c>
      <c r="L37" s="33" t="s">
        <v>4</v>
      </c>
      <c r="M37" s="71"/>
      <c r="N37" s="72"/>
      <c r="O37" s="72"/>
      <c r="P37" s="73"/>
      <c r="Q37" s="72"/>
      <c r="R37" s="72"/>
      <c r="S37" s="74"/>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69">
        <f>total_amount_ba($B$2,$D$2,D37,F37,J37,K37,M37)</f>
        <v>0</v>
      </c>
      <c r="BB37" s="69">
        <f>BA37+SUM(N37:AZ37)</f>
        <v>0</v>
      </c>
      <c r="BC37" s="70" t="str">
        <f>SpellNumber(L37,BB37)</f>
        <v>INR Zero Only</v>
      </c>
      <c r="IA37" s="37">
        <v>5.4</v>
      </c>
      <c r="IB37" s="37" t="s">
        <v>71</v>
      </c>
      <c r="IC37" s="37"/>
      <c r="ID37" s="37">
        <v>46</v>
      </c>
      <c r="IE37" s="37" t="s">
        <v>116</v>
      </c>
      <c r="IF37" s="38"/>
      <c r="IG37" s="38"/>
      <c r="IH37" s="38"/>
      <c r="II37" s="38"/>
    </row>
    <row r="38" spans="1:243" s="36" customFormat="1" ht="16.5">
      <c r="A38" s="76">
        <f t="shared" si="1"/>
        <v>5.5</v>
      </c>
      <c r="B38" s="94" t="s">
        <v>72</v>
      </c>
      <c r="C38" s="28"/>
      <c r="D38" s="77">
        <v>55</v>
      </c>
      <c r="E38" s="67" t="s">
        <v>116</v>
      </c>
      <c r="F38" s="79">
        <v>251.74</v>
      </c>
      <c r="G38" s="39"/>
      <c r="H38" s="39"/>
      <c r="I38" s="31" t="s">
        <v>33</v>
      </c>
      <c r="J38" s="32">
        <f>IF(I38="Less(-)",-1,1)</f>
        <v>1</v>
      </c>
      <c r="K38" s="33" t="s">
        <v>34</v>
      </c>
      <c r="L38" s="33" t="s">
        <v>4</v>
      </c>
      <c r="M38" s="71"/>
      <c r="N38" s="72"/>
      <c r="O38" s="72"/>
      <c r="P38" s="73"/>
      <c r="Q38" s="72"/>
      <c r="R38" s="72"/>
      <c r="S38" s="74"/>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69">
        <f>total_amount_ba($B$2,$D$2,D38,F38,J38,K38,M38)</f>
        <v>0</v>
      </c>
      <c r="BB38" s="69">
        <f>BA38+SUM(N38:AZ38)</f>
        <v>0</v>
      </c>
      <c r="BC38" s="70" t="str">
        <f>SpellNumber(L38,BB38)</f>
        <v>INR Zero Only</v>
      </c>
      <c r="IA38" s="37">
        <v>5.5</v>
      </c>
      <c r="IB38" s="37" t="s">
        <v>72</v>
      </c>
      <c r="IC38" s="37"/>
      <c r="ID38" s="37">
        <v>55</v>
      </c>
      <c r="IE38" s="37" t="s">
        <v>116</v>
      </c>
      <c r="IF38" s="38"/>
      <c r="IG38" s="38"/>
      <c r="IH38" s="38"/>
      <c r="II38" s="38"/>
    </row>
    <row r="39" spans="1:243" s="36" customFormat="1" ht="16.5">
      <c r="A39" s="76">
        <f t="shared" si="1"/>
        <v>5.6</v>
      </c>
      <c r="B39" s="94" t="s">
        <v>73</v>
      </c>
      <c r="C39" s="28"/>
      <c r="D39" s="77">
        <v>24</v>
      </c>
      <c r="E39" s="67" t="s">
        <v>116</v>
      </c>
      <c r="F39" s="79">
        <v>156</v>
      </c>
      <c r="G39" s="39"/>
      <c r="H39" s="39"/>
      <c r="I39" s="31" t="s">
        <v>33</v>
      </c>
      <c r="J39" s="32">
        <f>IF(I39="Less(-)",-1,1)</f>
        <v>1</v>
      </c>
      <c r="K39" s="33" t="s">
        <v>34</v>
      </c>
      <c r="L39" s="33" t="s">
        <v>4</v>
      </c>
      <c r="M39" s="71"/>
      <c r="N39" s="72"/>
      <c r="O39" s="72"/>
      <c r="P39" s="73"/>
      <c r="Q39" s="72"/>
      <c r="R39" s="72"/>
      <c r="S39" s="74"/>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69">
        <f>total_amount_ba($B$2,$D$2,D39,F39,J39,K39,M39)</f>
        <v>0</v>
      </c>
      <c r="BB39" s="69">
        <f>BA39+SUM(N39:AZ39)</f>
        <v>0</v>
      </c>
      <c r="BC39" s="70" t="str">
        <f>SpellNumber(L39,BB39)</f>
        <v>INR Zero Only</v>
      </c>
      <c r="IA39" s="37">
        <v>5.6</v>
      </c>
      <c r="IB39" s="37" t="s">
        <v>73</v>
      </c>
      <c r="IC39" s="37"/>
      <c r="ID39" s="37">
        <v>24</v>
      </c>
      <c r="IE39" s="37" t="s">
        <v>116</v>
      </c>
      <c r="IF39" s="38"/>
      <c r="IG39" s="38"/>
      <c r="IH39" s="38"/>
      <c r="II39" s="38"/>
    </row>
    <row r="40" spans="1:243" s="36" customFormat="1" ht="16.5">
      <c r="A40" s="76">
        <f t="shared" si="1"/>
        <v>5.7</v>
      </c>
      <c r="B40" s="94" t="s">
        <v>74</v>
      </c>
      <c r="C40" s="28"/>
      <c r="D40" s="77">
        <v>55</v>
      </c>
      <c r="E40" s="67" t="s">
        <v>116</v>
      </c>
      <c r="F40" s="79">
        <v>360.89</v>
      </c>
      <c r="G40" s="39"/>
      <c r="H40" s="39"/>
      <c r="I40" s="31" t="s">
        <v>33</v>
      </c>
      <c r="J40" s="32">
        <f>IF(I40="Less(-)",-1,1)</f>
        <v>1</v>
      </c>
      <c r="K40" s="33" t="s">
        <v>34</v>
      </c>
      <c r="L40" s="33" t="s">
        <v>4</v>
      </c>
      <c r="M40" s="71"/>
      <c r="N40" s="72"/>
      <c r="O40" s="72"/>
      <c r="P40" s="73"/>
      <c r="Q40" s="72"/>
      <c r="R40" s="72"/>
      <c r="S40" s="74"/>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69">
        <f>total_amount_ba($B$2,$D$2,D40,F40,J40,K40,M40)</f>
        <v>0</v>
      </c>
      <c r="BB40" s="69">
        <f>BA40+SUM(N40:AZ40)</f>
        <v>0</v>
      </c>
      <c r="BC40" s="70" t="str">
        <f>SpellNumber(L40,BB40)</f>
        <v>INR Zero Only</v>
      </c>
      <c r="IA40" s="37">
        <v>5.7</v>
      </c>
      <c r="IB40" s="37" t="s">
        <v>74</v>
      </c>
      <c r="IC40" s="37"/>
      <c r="ID40" s="37">
        <v>55</v>
      </c>
      <c r="IE40" s="37" t="s">
        <v>116</v>
      </c>
      <c r="IF40" s="38"/>
      <c r="IG40" s="38"/>
      <c r="IH40" s="38"/>
      <c r="II40" s="38"/>
    </row>
    <row r="41" spans="1:243" s="36" customFormat="1" ht="16.5">
      <c r="A41" s="76">
        <f t="shared" si="1"/>
        <v>5.8</v>
      </c>
      <c r="B41" s="94" t="s">
        <v>75</v>
      </c>
      <c r="C41" s="28"/>
      <c r="D41" s="77">
        <v>24</v>
      </c>
      <c r="E41" s="67" t="s">
        <v>116</v>
      </c>
      <c r="F41" s="79">
        <v>197</v>
      </c>
      <c r="G41" s="39"/>
      <c r="H41" s="39"/>
      <c r="I41" s="31" t="s">
        <v>33</v>
      </c>
      <c r="J41" s="32">
        <f>IF(I41="Less(-)",-1,1)</f>
        <v>1</v>
      </c>
      <c r="K41" s="33" t="s">
        <v>34</v>
      </c>
      <c r="L41" s="33" t="s">
        <v>4</v>
      </c>
      <c r="M41" s="71"/>
      <c r="N41" s="72"/>
      <c r="O41" s="72"/>
      <c r="P41" s="73"/>
      <c r="Q41" s="72"/>
      <c r="R41" s="72"/>
      <c r="S41" s="74"/>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69">
        <f>total_amount_ba($B$2,$D$2,D41,F41,J41,K41,M41)</f>
        <v>0</v>
      </c>
      <c r="BB41" s="69">
        <f>BA41+SUM(N41:AZ41)</f>
        <v>0</v>
      </c>
      <c r="BC41" s="70" t="str">
        <f>SpellNumber(L41,BB41)</f>
        <v>INR Zero Only</v>
      </c>
      <c r="IA41" s="37">
        <v>5.8</v>
      </c>
      <c r="IB41" s="37" t="s">
        <v>75</v>
      </c>
      <c r="IC41" s="37"/>
      <c r="ID41" s="37">
        <v>24</v>
      </c>
      <c r="IE41" s="37" t="s">
        <v>116</v>
      </c>
      <c r="IF41" s="38"/>
      <c r="IG41" s="38"/>
      <c r="IH41" s="38"/>
      <c r="II41" s="38"/>
    </row>
    <row r="42" spans="1:243" s="36" customFormat="1" ht="16.5">
      <c r="A42" s="76">
        <f t="shared" si="1"/>
        <v>5.9</v>
      </c>
      <c r="B42" s="94" t="s">
        <v>76</v>
      </c>
      <c r="C42" s="28"/>
      <c r="D42" s="77">
        <v>65</v>
      </c>
      <c r="E42" s="67" t="s">
        <v>116</v>
      </c>
      <c r="F42" s="79">
        <v>500.78</v>
      </c>
      <c r="G42" s="39"/>
      <c r="H42" s="39"/>
      <c r="I42" s="31" t="s">
        <v>33</v>
      </c>
      <c r="J42" s="32">
        <f>IF(I42="Less(-)",-1,1)</f>
        <v>1</v>
      </c>
      <c r="K42" s="33" t="s">
        <v>34</v>
      </c>
      <c r="L42" s="33" t="s">
        <v>4</v>
      </c>
      <c r="M42" s="71"/>
      <c r="N42" s="72"/>
      <c r="O42" s="72"/>
      <c r="P42" s="73"/>
      <c r="Q42" s="72"/>
      <c r="R42" s="72"/>
      <c r="S42" s="74"/>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69">
        <f>total_amount_ba($B$2,$D$2,D42,F42,J42,K42,M42)</f>
        <v>0</v>
      </c>
      <c r="BB42" s="69">
        <f>BA42+SUM(N42:AZ42)</f>
        <v>0</v>
      </c>
      <c r="BC42" s="70" t="str">
        <f>SpellNumber(L42,BB42)</f>
        <v>INR Zero Only</v>
      </c>
      <c r="IA42" s="37">
        <v>5.9</v>
      </c>
      <c r="IB42" s="37" t="s">
        <v>76</v>
      </c>
      <c r="IC42" s="37"/>
      <c r="ID42" s="37">
        <v>65</v>
      </c>
      <c r="IE42" s="37" t="s">
        <v>116</v>
      </c>
      <c r="IF42" s="38"/>
      <c r="IG42" s="38"/>
      <c r="IH42" s="38"/>
      <c r="II42" s="38"/>
    </row>
    <row r="43" spans="1:243" s="36" customFormat="1" ht="118.5" customHeight="1">
      <c r="A43" s="76">
        <f>A33+1</f>
        <v>6</v>
      </c>
      <c r="B43" s="95" t="s">
        <v>120</v>
      </c>
      <c r="C43" s="28"/>
      <c r="D43" s="77">
        <v>2</v>
      </c>
      <c r="E43" s="67" t="s">
        <v>116</v>
      </c>
      <c r="F43" s="79">
        <v>612</v>
      </c>
      <c r="G43" s="39"/>
      <c r="H43" s="39"/>
      <c r="I43" s="31" t="s">
        <v>33</v>
      </c>
      <c r="J43" s="32">
        <f>IF(I43="Less(-)",-1,1)</f>
        <v>1</v>
      </c>
      <c r="K43" s="33" t="s">
        <v>34</v>
      </c>
      <c r="L43" s="33" t="s">
        <v>4</v>
      </c>
      <c r="M43" s="71"/>
      <c r="N43" s="72"/>
      <c r="O43" s="72"/>
      <c r="P43" s="73"/>
      <c r="Q43" s="72"/>
      <c r="R43" s="72"/>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69">
        <f>total_amount_ba($B$2,$D$2,D43,F43,J43,K43,M43)</f>
        <v>0</v>
      </c>
      <c r="BB43" s="69">
        <f>BA43+SUM(N43:AZ43)</f>
        <v>0</v>
      </c>
      <c r="BC43" s="70" t="str">
        <f>SpellNumber(L43,BB43)</f>
        <v>INR Zero Only</v>
      </c>
      <c r="IA43" s="37">
        <v>6</v>
      </c>
      <c r="IB43" s="37" t="s">
        <v>120</v>
      </c>
      <c r="IC43" s="37"/>
      <c r="ID43" s="37">
        <v>2</v>
      </c>
      <c r="IE43" s="37" t="s">
        <v>116</v>
      </c>
      <c r="IF43" s="38"/>
      <c r="IG43" s="38"/>
      <c r="IH43" s="38"/>
      <c r="II43" s="38"/>
    </row>
    <row r="44" spans="1:243" s="36" customFormat="1" ht="132">
      <c r="A44" s="76">
        <f>A43+1</f>
        <v>7</v>
      </c>
      <c r="B44" s="94" t="s">
        <v>121</v>
      </c>
      <c r="C44" s="28"/>
      <c r="D44" s="77">
        <v>1</v>
      </c>
      <c r="E44" s="67" t="s">
        <v>116</v>
      </c>
      <c r="F44" s="79">
        <v>756</v>
      </c>
      <c r="G44" s="39"/>
      <c r="H44" s="39"/>
      <c r="I44" s="31" t="s">
        <v>33</v>
      </c>
      <c r="J44" s="32">
        <f>IF(I44="Less(-)",-1,1)</f>
        <v>1</v>
      </c>
      <c r="K44" s="33" t="s">
        <v>34</v>
      </c>
      <c r="L44" s="33" t="s">
        <v>4</v>
      </c>
      <c r="M44" s="71"/>
      <c r="N44" s="72"/>
      <c r="O44" s="72"/>
      <c r="P44" s="73"/>
      <c r="Q44" s="72"/>
      <c r="R44" s="72"/>
      <c r="S44" s="74"/>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69">
        <f>total_amount_ba($B$2,$D$2,D44,F44,J44,K44,M44)</f>
        <v>0</v>
      </c>
      <c r="BB44" s="69">
        <f>BA44+SUM(N44:AZ44)</f>
        <v>0</v>
      </c>
      <c r="BC44" s="70" t="str">
        <f>SpellNumber(L44,BB44)</f>
        <v>INR Zero Only</v>
      </c>
      <c r="IA44" s="37">
        <v>7</v>
      </c>
      <c r="IB44" s="37" t="s">
        <v>121</v>
      </c>
      <c r="IC44" s="37"/>
      <c r="ID44" s="37">
        <v>1</v>
      </c>
      <c r="IE44" s="37" t="s">
        <v>116</v>
      </c>
      <c r="IF44" s="38"/>
      <c r="IG44" s="38"/>
      <c r="IH44" s="38"/>
      <c r="II44" s="38"/>
    </row>
    <row r="45" spans="1:243" s="36" customFormat="1" ht="82.5">
      <c r="A45" s="76">
        <f>A44+1</f>
        <v>8</v>
      </c>
      <c r="B45" s="94" t="s">
        <v>77</v>
      </c>
      <c r="C45" s="28"/>
      <c r="D45" s="77">
        <v>72</v>
      </c>
      <c r="E45" s="67" t="s">
        <v>116</v>
      </c>
      <c r="F45" s="79">
        <v>399</v>
      </c>
      <c r="G45" s="39"/>
      <c r="H45" s="39"/>
      <c r="I45" s="31" t="s">
        <v>33</v>
      </c>
      <c r="J45" s="32">
        <f>IF(I45="Less(-)",-1,1)</f>
        <v>1</v>
      </c>
      <c r="K45" s="33" t="s">
        <v>34</v>
      </c>
      <c r="L45" s="33" t="s">
        <v>4</v>
      </c>
      <c r="M45" s="71"/>
      <c r="N45" s="72"/>
      <c r="O45" s="72"/>
      <c r="P45" s="73"/>
      <c r="Q45" s="72"/>
      <c r="R45" s="72"/>
      <c r="S45" s="74"/>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69">
        <f>total_amount_ba($B$2,$D$2,D45,F45,J45,K45,M45)</f>
        <v>0</v>
      </c>
      <c r="BB45" s="69">
        <f>BA45+SUM(N45:AZ45)</f>
        <v>0</v>
      </c>
      <c r="BC45" s="70" t="str">
        <f>SpellNumber(L45,BB45)</f>
        <v>INR Zero Only</v>
      </c>
      <c r="IA45" s="37">
        <v>8</v>
      </c>
      <c r="IB45" s="65" t="s">
        <v>77</v>
      </c>
      <c r="IC45" s="37"/>
      <c r="ID45" s="37">
        <v>72</v>
      </c>
      <c r="IE45" s="37" t="s">
        <v>116</v>
      </c>
      <c r="IF45" s="38"/>
      <c r="IG45" s="38"/>
      <c r="IH45" s="38"/>
      <c r="II45" s="38"/>
    </row>
    <row r="46" spans="1:243" s="36" customFormat="1" ht="82.5">
      <c r="A46" s="76">
        <v>9</v>
      </c>
      <c r="B46" s="94" t="s">
        <v>78</v>
      </c>
      <c r="C46" s="28"/>
      <c r="D46" s="78"/>
      <c r="E46" s="29"/>
      <c r="F46" s="79"/>
      <c r="G46" s="30"/>
      <c r="H46" s="30"/>
      <c r="I46" s="31"/>
      <c r="J46" s="32"/>
      <c r="K46" s="33"/>
      <c r="L46" s="33"/>
      <c r="M46" s="80"/>
      <c r="N46" s="81"/>
      <c r="O46" s="81"/>
      <c r="P46" s="82"/>
      <c r="Q46" s="81"/>
      <c r="R46" s="81"/>
      <c r="S46" s="83"/>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69"/>
      <c r="BB46" s="34"/>
      <c r="BC46" s="35"/>
      <c r="IA46" s="37">
        <v>9</v>
      </c>
      <c r="IB46" s="65" t="s">
        <v>78</v>
      </c>
      <c r="IC46" s="37"/>
      <c r="ID46" s="37"/>
      <c r="IE46" s="37"/>
      <c r="IF46" s="38"/>
      <c r="IG46" s="38"/>
      <c r="IH46" s="38"/>
      <c r="II46" s="38"/>
    </row>
    <row r="47" spans="1:243" s="36" customFormat="1" ht="16.5">
      <c r="A47" s="76">
        <v>9.1</v>
      </c>
      <c r="B47" s="94" t="s">
        <v>79</v>
      </c>
      <c r="C47" s="28"/>
      <c r="D47" s="77">
        <v>8</v>
      </c>
      <c r="E47" s="67" t="s">
        <v>116</v>
      </c>
      <c r="F47" s="79">
        <v>2091</v>
      </c>
      <c r="G47" s="39"/>
      <c r="H47" s="39"/>
      <c r="I47" s="31" t="s">
        <v>33</v>
      </c>
      <c r="J47" s="32">
        <f>IF(I47="Less(-)",-1,1)</f>
        <v>1</v>
      </c>
      <c r="K47" s="33" t="s">
        <v>34</v>
      </c>
      <c r="L47" s="33" t="s">
        <v>4</v>
      </c>
      <c r="M47" s="71"/>
      <c r="N47" s="72"/>
      <c r="O47" s="72"/>
      <c r="P47" s="73"/>
      <c r="Q47" s="72"/>
      <c r="R47" s="72"/>
      <c r="S47" s="74"/>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69">
        <f>total_amount_ba($B$2,$D$2,D47,F47,J47,K47,M47)</f>
        <v>0</v>
      </c>
      <c r="BB47" s="69">
        <f>BA47+SUM(N47:AZ47)</f>
        <v>0</v>
      </c>
      <c r="BC47" s="70" t="str">
        <f>SpellNumber(L47,BB47)</f>
        <v>INR Zero Only</v>
      </c>
      <c r="IA47" s="37">
        <v>9.1</v>
      </c>
      <c r="IB47" s="37" t="s">
        <v>79</v>
      </c>
      <c r="IC47" s="37"/>
      <c r="ID47" s="37">
        <v>8</v>
      </c>
      <c r="IE47" s="37" t="s">
        <v>116</v>
      </c>
      <c r="IF47" s="38"/>
      <c r="IG47" s="38"/>
      <c r="IH47" s="38"/>
      <c r="II47" s="38"/>
    </row>
    <row r="48" spans="1:243" s="36" customFormat="1" ht="16.5">
      <c r="A48" s="76">
        <f>A47+0.1</f>
        <v>9.2</v>
      </c>
      <c r="B48" s="94" t="s">
        <v>80</v>
      </c>
      <c r="C48" s="28"/>
      <c r="D48" s="77">
        <v>2</v>
      </c>
      <c r="E48" s="67" t="s">
        <v>116</v>
      </c>
      <c r="F48" s="79">
        <v>2634</v>
      </c>
      <c r="G48" s="39"/>
      <c r="H48" s="39"/>
      <c r="I48" s="31" t="s">
        <v>33</v>
      </c>
      <c r="J48" s="32">
        <f>IF(I48="Less(-)",-1,1)</f>
        <v>1</v>
      </c>
      <c r="K48" s="33" t="s">
        <v>34</v>
      </c>
      <c r="L48" s="33" t="s">
        <v>4</v>
      </c>
      <c r="M48" s="71"/>
      <c r="N48" s="72"/>
      <c r="O48" s="72"/>
      <c r="P48" s="73"/>
      <c r="Q48" s="72"/>
      <c r="R48" s="72"/>
      <c r="S48" s="74"/>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69">
        <f>total_amount_ba($B$2,$D$2,D48,F48,J48,K48,M48)</f>
        <v>0</v>
      </c>
      <c r="BB48" s="69">
        <f>BA48+SUM(N48:AZ48)</f>
        <v>0</v>
      </c>
      <c r="BC48" s="70" t="str">
        <f>SpellNumber(L48,BB48)</f>
        <v>INR Zero Only</v>
      </c>
      <c r="IA48" s="37">
        <v>9.2</v>
      </c>
      <c r="IB48" s="37" t="s">
        <v>80</v>
      </c>
      <c r="IC48" s="37"/>
      <c r="ID48" s="37">
        <v>2</v>
      </c>
      <c r="IE48" s="37" t="s">
        <v>116</v>
      </c>
      <c r="IF48" s="38"/>
      <c r="IG48" s="38"/>
      <c r="IH48" s="38"/>
      <c r="II48" s="38"/>
    </row>
    <row r="49" spans="1:243" s="36" customFormat="1" ht="33">
      <c r="A49" s="76">
        <v>10</v>
      </c>
      <c r="B49" s="94" t="s">
        <v>81</v>
      </c>
      <c r="C49" s="28"/>
      <c r="D49" s="77">
        <v>12</v>
      </c>
      <c r="E49" s="67" t="s">
        <v>116</v>
      </c>
      <c r="F49" s="79">
        <v>13</v>
      </c>
      <c r="G49" s="39"/>
      <c r="H49" s="39"/>
      <c r="I49" s="31" t="s">
        <v>33</v>
      </c>
      <c r="J49" s="32">
        <f>IF(I49="Less(-)",-1,1)</f>
        <v>1</v>
      </c>
      <c r="K49" s="33" t="s">
        <v>34</v>
      </c>
      <c r="L49" s="33" t="s">
        <v>4</v>
      </c>
      <c r="M49" s="71"/>
      <c r="N49" s="72"/>
      <c r="O49" s="72"/>
      <c r="P49" s="73"/>
      <c r="Q49" s="72"/>
      <c r="R49" s="72"/>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69">
        <f>total_amount_ba($B$2,$D$2,D49,F49,J49,K49,M49)</f>
        <v>0</v>
      </c>
      <c r="BB49" s="69">
        <f>BA49+SUM(N49:AZ49)</f>
        <v>0</v>
      </c>
      <c r="BC49" s="70" t="str">
        <f>SpellNumber(L49,BB49)</f>
        <v>INR Zero Only</v>
      </c>
      <c r="IA49" s="37">
        <v>10</v>
      </c>
      <c r="IB49" s="37" t="s">
        <v>81</v>
      </c>
      <c r="IC49" s="37"/>
      <c r="ID49" s="37">
        <v>12</v>
      </c>
      <c r="IE49" s="37" t="s">
        <v>116</v>
      </c>
      <c r="IF49" s="38"/>
      <c r="IG49" s="38"/>
      <c r="IH49" s="38"/>
      <c r="II49" s="38"/>
    </row>
    <row r="50" spans="1:243" s="36" customFormat="1" ht="99">
      <c r="A50" s="76">
        <v>11</v>
      </c>
      <c r="B50" s="94" t="s">
        <v>82</v>
      </c>
      <c r="C50" s="28"/>
      <c r="D50" s="78"/>
      <c r="E50" s="29"/>
      <c r="F50" s="79"/>
      <c r="G50" s="30"/>
      <c r="H50" s="30"/>
      <c r="I50" s="31"/>
      <c r="J50" s="32"/>
      <c r="K50" s="33"/>
      <c r="L50" s="33"/>
      <c r="M50" s="80"/>
      <c r="N50" s="81"/>
      <c r="O50" s="81"/>
      <c r="P50" s="82"/>
      <c r="Q50" s="81"/>
      <c r="R50" s="81"/>
      <c r="S50" s="83"/>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69"/>
      <c r="BB50" s="34"/>
      <c r="BC50" s="35"/>
      <c r="IA50" s="37">
        <v>11</v>
      </c>
      <c r="IB50" s="65" t="s">
        <v>82</v>
      </c>
      <c r="IC50" s="37"/>
      <c r="ID50" s="37"/>
      <c r="IE50" s="37"/>
      <c r="IF50" s="38"/>
      <c r="IG50" s="38"/>
      <c r="IH50" s="38"/>
      <c r="II50" s="38"/>
    </row>
    <row r="51" spans="1:243" s="36" customFormat="1" ht="16.5">
      <c r="A51" s="76">
        <f>A50+0.1</f>
        <v>11.1</v>
      </c>
      <c r="B51" s="94" t="s">
        <v>83</v>
      </c>
      <c r="C51" s="28"/>
      <c r="D51" s="77">
        <v>2</v>
      </c>
      <c r="E51" s="67" t="s">
        <v>116</v>
      </c>
      <c r="F51" s="79">
        <v>6715</v>
      </c>
      <c r="G51" s="39"/>
      <c r="H51" s="39"/>
      <c r="I51" s="31" t="s">
        <v>33</v>
      </c>
      <c r="J51" s="32">
        <f>IF(I51="Less(-)",-1,1)</f>
        <v>1</v>
      </c>
      <c r="K51" s="33" t="s">
        <v>34</v>
      </c>
      <c r="L51" s="33" t="s">
        <v>4</v>
      </c>
      <c r="M51" s="71"/>
      <c r="N51" s="72"/>
      <c r="O51" s="72"/>
      <c r="P51" s="73"/>
      <c r="Q51" s="72"/>
      <c r="R51" s="72"/>
      <c r="S51" s="74"/>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69">
        <f>total_amount_ba($B$2,$D$2,D51,F51,J51,K51,M51)</f>
        <v>0</v>
      </c>
      <c r="BB51" s="69">
        <f>BA51+SUM(N51:AZ51)</f>
        <v>0</v>
      </c>
      <c r="BC51" s="70" t="str">
        <f>SpellNumber(L51,BB51)</f>
        <v>INR Zero Only</v>
      </c>
      <c r="IA51" s="37">
        <v>11.1</v>
      </c>
      <c r="IB51" s="37" t="s">
        <v>83</v>
      </c>
      <c r="IC51" s="37"/>
      <c r="ID51" s="37">
        <v>2</v>
      </c>
      <c r="IE51" s="37" t="s">
        <v>116</v>
      </c>
      <c r="IF51" s="38"/>
      <c r="IG51" s="38"/>
      <c r="IH51" s="38"/>
      <c r="II51" s="38"/>
    </row>
    <row r="52" spans="1:243" s="36" customFormat="1" ht="49.5">
      <c r="A52" s="76">
        <f>A50+1</f>
        <v>12</v>
      </c>
      <c r="B52" s="94" t="s">
        <v>84</v>
      </c>
      <c r="C52" s="28"/>
      <c r="D52" s="77">
        <v>2</v>
      </c>
      <c r="E52" s="67" t="s">
        <v>116</v>
      </c>
      <c r="F52" s="79">
        <v>1366</v>
      </c>
      <c r="G52" s="39"/>
      <c r="H52" s="39"/>
      <c r="I52" s="31" t="s">
        <v>33</v>
      </c>
      <c r="J52" s="32">
        <f>IF(I52="Less(-)",-1,1)</f>
        <v>1</v>
      </c>
      <c r="K52" s="33" t="s">
        <v>34</v>
      </c>
      <c r="L52" s="33" t="s">
        <v>4</v>
      </c>
      <c r="M52" s="71"/>
      <c r="N52" s="72"/>
      <c r="O52" s="72"/>
      <c r="P52" s="73"/>
      <c r="Q52" s="72"/>
      <c r="R52" s="72"/>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69">
        <f>total_amount_ba($B$2,$D$2,D52,F52,J52,K52,M52)</f>
        <v>0</v>
      </c>
      <c r="BB52" s="69">
        <f>BA52+SUM(N52:AZ52)</f>
        <v>0</v>
      </c>
      <c r="BC52" s="70" t="str">
        <f>SpellNumber(L52,BB52)</f>
        <v>INR Zero Only</v>
      </c>
      <c r="IA52" s="37">
        <v>12</v>
      </c>
      <c r="IB52" s="37" t="s">
        <v>84</v>
      </c>
      <c r="IC52" s="37"/>
      <c r="ID52" s="37">
        <v>2</v>
      </c>
      <c r="IE52" s="37" t="s">
        <v>116</v>
      </c>
      <c r="IF52" s="38"/>
      <c r="IG52" s="38"/>
      <c r="IH52" s="38"/>
      <c r="II52" s="38"/>
    </row>
    <row r="53" spans="1:243" s="36" customFormat="1" ht="49.5">
      <c r="A53" s="76">
        <f>A52+1</f>
        <v>13</v>
      </c>
      <c r="B53" s="94" t="s">
        <v>85</v>
      </c>
      <c r="C53" s="28"/>
      <c r="D53" s="77">
        <v>1</v>
      </c>
      <c r="E53" s="67" t="s">
        <v>116</v>
      </c>
      <c r="F53" s="79">
        <v>2438</v>
      </c>
      <c r="G53" s="39"/>
      <c r="H53" s="39"/>
      <c r="I53" s="31" t="s">
        <v>33</v>
      </c>
      <c r="J53" s="32">
        <f>IF(I53="Less(-)",-1,1)</f>
        <v>1</v>
      </c>
      <c r="K53" s="33" t="s">
        <v>34</v>
      </c>
      <c r="L53" s="33" t="s">
        <v>4</v>
      </c>
      <c r="M53" s="71"/>
      <c r="N53" s="72"/>
      <c r="O53" s="72"/>
      <c r="P53" s="73"/>
      <c r="Q53" s="72"/>
      <c r="R53" s="72"/>
      <c r="S53" s="74"/>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69">
        <f>total_amount_ba($B$2,$D$2,D53,F53,J53,K53,M53)</f>
        <v>0</v>
      </c>
      <c r="BB53" s="69">
        <f>BA53+SUM(N53:AZ53)</f>
        <v>0</v>
      </c>
      <c r="BC53" s="70" t="str">
        <f>SpellNumber(L53,BB53)</f>
        <v>INR Zero Only</v>
      </c>
      <c r="IA53" s="37">
        <v>13</v>
      </c>
      <c r="IB53" s="37" t="s">
        <v>85</v>
      </c>
      <c r="IC53" s="37"/>
      <c r="ID53" s="37">
        <v>1</v>
      </c>
      <c r="IE53" s="37" t="s">
        <v>116</v>
      </c>
      <c r="IF53" s="38"/>
      <c r="IG53" s="38"/>
      <c r="IH53" s="38"/>
      <c r="II53" s="38"/>
    </row>
    <row r="54" spans="1:243" s="36" customFormat="1" ht="82.5">
      <c r="A54" s="76">
        <f>A53+1</f>
        <v>14</v>
      </c>
      <c r="B54" s="94" t="s">
        <v>86</v>
      </c>
      <c r="C54" s="28"/>
      <c r="D54" s="77">
        <v>2</v>
      </c>
      <c r="E54" s="67" t="s">
        <v>116</v>
      </c>
      <c r="F54" s="79">
        <v>2274</v>
      </c>
      <c r="G54" s="39"/>
      <c r="H54" s="39"/>
      <c r="I54" s="31" t="s">
        <v>33</v>
      </c>
      <c r="J54" s="32">
        <f>IF(I54="Less(-)",-1,1)</f>
        <v>1</v>
      </c>
      <c r="K54" s="33" t="s">
        <v>34</v>
      </c>
      <c r="L54" s="33" t="s">
        <v>4</v>
      </c>
      <c r="M54" s="71"/>
      <c r="N54" s="72"/>
      <c r="O54" s="72"/>
      <c r="P54" s="73"/>
      <c r="Q54" s="72"/>
      <c r="R54" s="72"/>
      <c r="S54" s="74"/>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69">
        <f>total_amount_ba($B$2,$D$2,D54,F54,J54,K54,M54)</f>
        <v>0</v>
      </c>
      <c r="BB54" s="69">
        <f>BA54+SUM(N54:AZ54)</f>
        <v>0</v>
      </c>
      <c r="BC54" s="70" t="str">
        <f>SpellNumber(L54,BB54)</f>
        <v>INR Zero Only</v>
      </c>
      <c r="IA54" s="37">
        <v>14</v>
      </c>
      <c r="IB54" s="37" t="s">
        <v>86</v>
      </c>
      <c r="IC54" s="37"/>
      <c r="ID54" s="37">
        <v>2</v>
      </c>
      <c r="IE54" s="37" t="s">
        <v>116</v>
      </c>
      <c r="IF54" s="38"/>
      <c r="IG54" s="38"/>
      <c r="IH54" s="38"/>
      <c r="II54" s="38"/>
    </row>
    <row r="55" spans="1:243" s="36" customFormat="1" ht="82.5">
      <c r="A55" s="76">
        <f>A54+1</f>
        <v>15</v>
      </c>
      <c r="B55" s="94" t="s">
        <v>87</v>
      </c>
      <c r="C55" s="28"/>
      <c r="D55" s="77">
        <v>1</v>
      </c>
      <c r="E55" s="67" t="s">
        <v>116</v>
      </c>
      <c r="F55" s="79">
        <v>3242</v>
      </c>
      <c r="G55" s="39"/>
      <c r="H55" s="39"/>
      <c r="I55" s="31" t="s">
        <v>33</v>
      </c>
      <c r="J55" s="32">
        <f>IF(I55="Less(-)",-1,1)</f>
        <v>1</v>
      </c>
      <c r="K55" s="33" t="s">
        <v>34</v>
      </c>
      <c r="L55" s="33" t="s">
        <v>4</v>
      </c>
      <c r="M55" s="71"/>
      <c r="N55" s="72"/>
      <c r="O55" s="72"/>
      <c r="P55" s="73"/>
      <c r="Q55" s="72"/>
      <c r="R55" s="72"/>
      <c r="S55" s="74"/>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69">
        <f>total_amount_ba($B$2,$D$2,D55,F55,J55,K55,M55)</f>
        <v>0</v>
      </c>
      <c r="BB55" s="69">
        <f>BA55+SUM(N55:AZ55)</f>
        <v>0</v>
      </c>
      <c r="BC55" s="70" t="str">
        <f>SpellNumber(L55,BB55)</f>
        <v>INR Zero Only</v>
      </c>
      <c r="IA55" s="37">
        <v>15</v>
      </c>
      <c r="IB55" s="65" t="s">
        <v>87</v>
      </c>
      <c r="IC55" s="37"/>
      <c r="ID55" s="37">
        <v>1</v>
      </c>
      <c r="IE55" s="37" t="s">
        <v>116</v>
      </c>
      <c r="IF55" s="38"/>
      <c r="IG55" s="38"/>
      <c r="IH55" s="38"/>
      <c r="II55" s="38"/>
    </row>
    <row r="56" spans="1:243" s="36" customFormat="1" ht="66">
      <c r="A56" s="76">
        <f>A55+1</f>
        <v>16</v>
      </c>
      <c r="B56" s="94" t="s">
        <v>88</v>
      </c>
      <c r="C56" s="28"/>
      <c r="D56" s="77">
        <v>1</v>
      </c>
      <c r="E56" s="67" t="s">
        <v>116</v>
      </c>
      <c r="F56" s="79">
        <v>8548</v>
      </c>
      <c r="G56" s="39"/>
      <c r="H56" s="39"/>
      <c r="I56" s="31" t="s">
        <v>33</v>
      </c>
      <c r="J56" s="32">
        <f>IF(I56="Less(-)",-1,1)</f>
        <v>1</v>
      </c>
      <c r="K56" s="33" t="s">
        <v>34</v>
      </c>
      <c r="L56" s="33" t="s">
        <v>4</v>
      </c>
      <c r="M56" s="71"/>
      <c r="N56" s="72"/>
      <c r="O56" s="72"/>
      <c r="P56" s="73"/>
      <c r="Q56" s="72"/>
      <c r="R56" s="72"/>
      <c r="S56" s="74"/>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69">
        <f>total_amount_ba($B$2,$D$2,D56,F56,J56,K56,M56)</f>
        <v>0</v>
      </c>
      <c r="BB56" s="69">
        <f>BA56+SUM(N56:AZ56)</f>
        <v>0</v>
      </c>
      <c r="BC56" s="70" t="str">
        <f>SpellNumber(L56,BB56)</f>
        <v>INR Zero Only</v>
      </c>
      <c r="IA56" s="37">
        <v>16</v>
      </c>
      <c r="IB56" s="65" t="s">
        <v>88</v>
      </c>
      <c r="IC56" s="37"/>
      <c r="ID56" s="37">
        <v>1</v>
      </c>
      <c r="IE56" s="37" t="s">
        <v>116</v>
      </c>
      <c r="IF56" s="38"/>
      <c r="IG56" s="38"/>
      <c r="IH56" s="38"/>
      <c r="II56" s="38"/>
    </row>
    <row r="57" spans="1:243" s="36" customFormat="1" ht="115.5">
      <c r="A57" s="76">
        <f>A56+1</f>
        <v>17</v>
      </c>
      <c r="B57" s="94" t="s">
        <v>89</v>
      </c>
      <c r="C57" s="28"/>
      <c r="D57" s="78"/>
      <c r="E57" s="29"/>
      <c r="F57" s="79"/>
      <c r="G57" s="30"/>
      <c r="H57" s="30"/>
      <c r="I57" s="31"/>
      <c r="J57" s="32"/>
      <c r="K57" s="33"/>
      <c r="L57" s="33"/>
      <c r="M57" s="80"/>
      <c r="N57" s="81"/>
      <c r="O57" s="81"/>
      <c r="P57" s="82"/>
      <c r="Q57" s="81"/>
      <c r="R57" s="81"/>
      <c r="S57" s="83"/>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69"/>
      <c r="BB57" s="34"/>
      <c r="BC57" s="35"/>
      <c r="IA57" s="37">
        <v>17</v>
      </c>
      <c r="IB57" s="65" t="s">
        <v>89</v>
      </c>
      <c r="IC57" s="37"/>
      <c r="ID57" s="37"/>
      <c r="IE57" s="37"/>
      <c r="IF57" s="38"/>
      <c r="IG57" s="38"/>
      <c r="IH57" s="38"/>
      <c r="II57" s="38"/>
    </row>
    <row r="58" spans="1:243" s="36" customFormat="1" ht="16.5">
      <c r="A58" s="76">
        <f>A57+0.1</f>
        <v>17.1</v>
      </c>
      <c r="B58" s="94" t="s">
        <v>90</v>
      </c>
      <c r="C58" s="28"/>
      <c r="D58" s="77">
        <v>20</v>
      </c>
      <c r="E58" s="67" t="s">
        <v>46</v>
      </c>
      <c r="F58" s="79">
        <v>895</v>
      </c>
      <c r="G58" s="39"/>
      <c r="H58" s="39"/>
      <c r="I58" s="31" t="s">
        <v>33</v>
      </c>
      <c r="J58" s="32">
        <f>IF(I58="Less(-)",-1,1)</f>
        <v>1</v>
      </c>
      <c r="K58" s="33" t="s">
        <v>34</v>
      </c>
      <c r="L58" s="33" t="s">
        <v>4</v>
      </c>
      <c r="M58" s="71"/>
      <c r="N58" s="72"/>
      <c r="O58" s="72"/>
      <c r="P58" s="73"/>
      <c r="Q58" s="72"/>
      <c r="R58" s="72"/>
      <c r="S58" s="74"/>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69">
        <f>total_amount_ba($B$2,$D$2,D58,F58,J58,K58,M58)</f>
        <v>0</v>
      </c>
      <c r="BB58" s="69">
        <f>BA58+SUM(N58:AZ58)</f>
        <v>0</v>
      </c>
      <c r="BC58" s="70" t="str">
        <f>SpellNumber(L58,BB58)</f>
        <v>INR Zero Only</v>
      </c>
      <c r="IA58" s="37">
        <v>17.1</v>
      </c>
      <c r="IB58" s="37" t="s">
        <v>90</v>
      </c>
      <c r="IC58" s="37"/>
      <c r="ID58" s="37">
        <v>20</v>
      </c>
      <c r="IE58" s="37" t="s">
        <v>46</v>
      </c>
      <c r="IF58" s="38"/>
      <c r="IG58" s="38"/>
      <c r="IH58" s="38"/>
      <c r="II58" s="38"/>
    </row>
    <row r="59" spans="1:243" s="36" customFormat="1" ht="16.5">
      <c r="A59" s="76">
        <f>A58+0.1</f>
        <v>17.2</v>
      </c>
      <c r="B59" s="94" t="s">
        <v>91</v>
      </c>
      <c r="C59" s="28"/>
      <c r="D59" s="77">
        <v>80</v>
      </c>
      <c r="E59" s="67" t="s">
        <v>46</v>
      </c>
      <c r="F59" s="79">
        <v>716</v>
      </c>
      <c r="G59" s="39"/>
      <c r="H59" s="39"/>
      <c r="I59" s="31" t="s">
        <v>33</v>
      </c>
      <c r="J59" s="32">
        <f>IF(I59="Less(-)",-1,1)</f>
        <v>1</v>
      </c>
      <c r="K59" s="33" t="s">
        <v>34</v>
      </c>
      <c r="L59" s="33" t="s">
        <v>4</v>
      </c>
      <c r="M59" s="71"/>
      <c r="N59" s="72"/>
      <c r="O59" s="72"/>
      <c r="P59" s="73"/>
      <c r="Q59" s="72"/>
      <c r="R59" s="72"/>
      <c r="S59" s="74"/>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69">
        <f>total_amount_ba($B$2,$D$2,D59,F59,J59,K59,M59)</f>
        <v>0</v>
      </c>
      <c r="BB59" s="69">
        <f>BA59+SUM(N59:AZ59)</f>
        <v>0</v>
      </c>
      <c r="BC59" s="70" t="str">
        <f>SpellNumber(L59,BB59)</f>
        <v>INR Zero Only</v>
      </c>
      <c r="IA59" s="37">
        <v>17.2</v>
      </c>
      <c r="IB59" s="37" t="s">
        <v>91</v>
      </c>
      <c r="IC59" s="37"/>
      <c r="ID59" s="37">
        <v>80</v>
      </c>
      <c r="IE59" s="37" t="s">
        <v>46</v>
      </c>
      <c r="IF59" s="38"/>
      <c r="IG59" s="38"/>
      <c r="IH59" s="38"/>
      <c r="II59" s="38"/>
    </row>
    <row r="60" spans="1:243" s="36" customFormat="1" ht="33">
      <c r="A60" s="76">
        <f>A57+1</f>
        <v>18</v>
      </c>
      <c r="B60" s="94" t="s">
        <v>92</v>
      </c>
      <c r="C60" s="28"/>
      <c r="D60" s="78"/>
      <c r="E60" s="29"/>
      <c r="F60" s="79"/>
      <c r="G60" s="30"/>
      <c r="H60" s="30"/>
      <c r="I60" s="31"/>
      <c r="J60" s="32"/>
      <c r="K60" s="33"/>
      <c r="L60" s="33"/>
      <c r="M60" s="80"/>
      <c r="N60" s="81"/>
      <c r="O60" s="81"/>
      <c r="P60" s="82"/>
      <c r="Q60" s="81"/>
      <c r="R60" s="81"/>
      <c r="S60" s="83"/>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69"/>
      <c r="BB60" s="34"/>
      <c r="BC60" s="35"/>
      <c r="IA60" s="37">
        <v>18</v>
      </c>
      <c r="IB60" s="65" t="s">
        <v>92</v>
      </c>
      <c r="IC60" s="37"/>
      <c r="ID60" s="37"/>
      <c r="IE60" s="37"/>
      <c r="IF60" s="38"/>
      <c r="IG60" s="38"/>
      <c r="IH60" s="38"/>
      <c r="II60" s="38"/>
    </row>
    <row r="61" spans="1:243" s="36" customFormat="1" ht="16.5">
      <c r="A61" s="76">
        <f>A60+0.1</f>
        <v>18.1</v>
      </c>
      <c r="B61" s="94" t="s">
        <v>93</v>
      </c>
      <c r="C61" s="28"/>
      <c r="D61" s="77">
        <v>15</v>
      </c>
      <c r="E61" s="67" t="s">
        <v>46</v>
      </c>
      <c r="F61" s="79">
        <v>1681</v>
      </c>
      <c r="G61" s="39"/>
      <c r="H61" s="39"/>
      <c r="I61" s="31" t="s">
        <v>33</v>
      </c>
      <c r="J61" s="32">
        <f>IF(I61="Less(-)",-1,1)</f>
        <v>1</v>
      </c>
      <c r="K61" s="33" t="s">
        <v>34</v>
      </c>
      <c r="L61" s="33" t="s">
        <v>4</v>
      </c>
      <c r="M61" s="71"/>
      <c r="N61" s="72"/>
      <c r="O61" s="72"/>
      <c r="P61" s="73"/>
      <c r="Q61" s="72"/>
      <c r="R61" s="72"/>
      <c r="S61" s="74"/>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69">
        <f>total_amount_ba($B$2,$D$2,D61,F61,J61,K61,M61)</f>
        <v>0</v>
      </c>
      <c r="BB61" s="69">
        <f>BA61+SUM(N61:AZ61)</f>
        <v>0</v>
      </c>
      <c r="BC61" s="70" t="str">
        <f>SpellNumber(L61,BB61)</f>
        <v>INR Zero Only</v>
      </c>
      <c r="IA61" s="37">
        <v>18.1</v>
      </c>
      <c r="IB61" s="37" t="s">
        <v>93</v>
      </c>
      <c r="IC61" s="37"/>
      <c r="ID61" s="37">
        <v>15</v>
      </c>
      <c r="IE61" s="37" t="s">
        <v>46</v>
      </c>
      <c r="IF61" s="38"/>
      <c r="IG61" s="38"/>
      <c r="IH61" s="38"/>
      <c r="II61" s="38"/>
    </row>
    <row r="62" spans="1:243" s="36" customFormat="1" ht="16.5">
      <c r="A62" s="76">
        <f>A61+0.1</f>
        <v>18.2</v>
      </c>
      <c r="B62" s="94" t="s">
        <v>94</v>
      </c>
      <c r="C62" s="28"/>
      <c r="D62" s="77">
        <v>8</v>
      </c>
      <c r="E62" s="67" t="s">
        <v>46</v>
      </c>
      <c r="F62" s="79">
        <v>681</v>
      </c>
      <c r="G62" s="39"/>
      <c r="H62" s="39"/>
      <c r="I62" s="31" t="s">
        <v>33</v>
      </c>
      <c r="J62" s="32">
        <f>IF(I62="Less(-)",-1,1)</f>
        <v>1</v>
      </c>
      <c r="K62" s="33" t="s">
        <v>34</v>
      </c>
      <c r="L62" s="33" t="s">
        <v>4</v>
      </c>
      <c r="M62" s="71"/>
      <c r="N62" s="72"/>
      <c r="O62" s="72"/>
      <c r="P62" s="73"/>
      <c r="Q62" s="72"/>
      <c r="R62" s="72"/>
      <c r="S62" s="74"/>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69">
        <f>total_amount_ba($B$2,$D$2,D62,F62,J62,K62,M62)</f>
        <v>0</v>
      </c>
      <c r="BB62" s="69">
        <f>BA62+SUM(N62:AZ62)</f>
        <v>0</v>
      </c>
      <c r="BC62" s="70" t="str">
        <f>SpellNumber(L62,BB62)</f>
        <v>INR Zero Only</v>
      </c>
      <c r="IA62" s="37">
        <v>18.2</v>
      </c>
      <c r="IB62" s="37" t="s">
        <v>94</v>
      </c>
      <c r="IC62" s="37"/>
      <c r="ID62" s="37">
        <v>8</v>
      </c>
      <c r="IE62" s="37" t="s">
        <v>46</v>
      </c>
      <c r="IF62" s="38"/>
      <c r="IG62" s="38"/>
      <c r="IH62" s="38"/>
      <c r="II62" s="38"/>
    </row>
    <row r="63" spans="1:243" s="36" customFormat="1" ht="16.5">
      <c r="A63" s="76">
        <f>A62+0.1</f>
        <v>18.3</v>
      </c>
      <c r="B63" s="94" t="s">
        <v>95</v>
      </c>
      <c r="C63" s="28"/>
      <c r="D63" s="77">
        <v>80</v>
      </c>
      <c r="E63" s="67" t="s">
        <v>46</v>
      </c>
      <c r="F63" s="79">
        <v>399</v>
      </c>
      <c r="G63" s="39"/>
      <c r="H63" s="39"/>
      <c r="I63" s="31" t="s">
        <v>33</v>
      </c>
      <c r="J63" s="32">
        <f>IF(I63="Less(-)",-1,1)</f>
        <v>1</v>
      </c>
      <c r="K63" s="33" t="s">
        <v>34</v>
      </c>
      <c r="L63" s="33" t="s">
        <v>4</v>
      </c>
      <c r="M63" s="71"/>
      <c r="N63" s="72"/>
      <c r="O63" s="72"/>
      <c r="P63" s="73"/>
      <c r="Q63" s="72"/>
      <c r="R63" s="72"/>
      <c r="S63" s="74"/>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69">
        <f>total_amount_ba($B$2,$D$2,D63,F63,J63,K63,M63)</f>
        <v>0</v>
      </c>
      <c r="BB63" s="69">
        <f>BA63+SUM(N63:AZ63)</f>
        <v>0</v>
      </c>
      <c r="BC63" s="70" t="str">
        <f>SpellNumber(L63,BB63)</f>
        <v>INR Zero Only</v>
      </c>
      <c r="IA63" s="37">
        <v>18.3</v>
      </c>
      <c r="IB63" s="37" t="s">
        <v>95</v>
      </c>
      <c r="IC63" s="37"/>
      <c r="ID63" s="37">
        <v>80</v>
      </c>
      <c r="IE63" s="37" t="s">
        <v>46</v>
      </c>
      <c r="IF63" s="38"/>
      <c r="IG63" s="38"/>
      <c r="IH63" s="38"/>
      <c r="II63" s="38"/>
    </row>
    <row r="64" spans="1:243" s="36" customFormat="1" ht="16.5">
      <c r="A64" s="76">
        <f>A63+0.1</f>
        <v>18.4</v>
      </c>
      <c r="B64" s="94" t="s">
        <v>96</v>
      </c>
      <c r="C64" s="28"/>
      <c r="D64" s="77">
        <v>62</v>
      </c>
      <c r="E64" s="67" t="s">
        <v>46</v>
      </c>
      <c r="F64" s="79">
        <v>114</v>
      </c>
      <c r="G64" s="39"/>
      <c r="H64" s="39"/>
      <c r="I64" s="31" t="s">
        <v>33</v>
      </c>
      <c r="J64" s="32">
        <f>IF(I64="Less(-)",-1,1)</f>
        <v>1</v>
      </c>
      <c r="K64" s="33" t="s">
        <v>34</v>
      </c>
      <c r="L64" s="33" t="s">
        <v>4</v>
      </c>
      <c r="M64" s="71"/>
      <c r="N64" s="72"/>
      <c r="O64" s="72"/>
      <c r="P64" s="73"/>
      <c r="Q64" s="72"/>
      <c r="R64" s="72"/>
      <c r="S64" s="74"/>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69">
        <f>total_amount_ba($B$2,$D$2,D64,F64,J64,K64,M64)</f>
        <v>0</v>
      </c>
      <c r="BB64" s="69">
        <f>BA64+SUM(N64:AZ64)</f>
        <v>0</v>
      </c>
      <c r="BC64" s="70" t="str">
        <f>SpellNumber(L64,BB64)</f>
        <v>INR Zero Only</v>
      </c>
      <c r="IA64" s="37">
        <v>18.4</v>
      </c>
      <c r="IB64" s="37" t="s">
        <v>96</v>
      </c>
      <c r="IC64" s="37"/>
      <c r="ID64" s="37">
        <v>62</v>
      </c>
      <c r="IE64" s="37" t="s">
        <v>46</v>
      </c>
      <c r="IF64" s="38"/>
      <c r="IG64" s="38"/>
      <c r="IH64" s="38"/>
      <c r="II64" s="38"/>
    </row>
    <row r="65" spans="1:243" s="36" customFormat="1" ht="33">
      <c r="A65" s="76">
        <v>19</v>
      </c>
      <c r="B65" s="94" t="s">
        <v>92</v>
      </c>
      <c r="C65" s="28"/>
      <c r="D65" s="78"/>
      <c r="E65" s="29"/>
      <c r="F65" s="79"/>
      <c r="G65" s="30"/>
      <c r="H65" s="30"/>
      <c r="I65" s="31"/>
      <c r="J65" s="32"/>
      <c r="K65" s="33"/>
      <c r="L65" s="33"/>
      <c r="M65" s="80"/>
      <c r="N65" s="81"/>
      <c r="O65" s="81"/>
      <c r="P65" s="82"/>
      <c r="Q65" s="81"/>
      <c r="R65" s="81"/>
      <c r="S65" s="83"/>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69"/>
      <c r="BB65" s="34"/>
      <c r="BC65" s="35"/>
      <c r="IA65" s="37">
        <v>19</v>
      </c>
      <c r="IB65" s="65" t="s">
        <v>92</v>
      </c>
      <c r="IC65" s="37"/>
      <c r="ID65" s="37"/>
      <c r="IE65" s="37"/>
      <c r="IF65" s="38"/>
      <c r="IG65" s="38"/>
      <c r="IH65" s="38"/>
      <c r="II65" s="38"/>
    </row>
    <row r="66" spans="1:243" s="36" customFormat="1" ht="47.25">
      <c r="A66" s="76">
        <v>19.1</v>
      </c>
      <c r="B66" s="85" t="s">
        <v>97</v>
      </c>
      <c r="C66" s="28"/>
      <c r="D66" s="77">
        <v>15</v>
      </c>
      <c r="E66" s="67" t="s">
        <v>46</v>
      </c>
      <c r="F66" s="79">
        <v>115</v>
      </c>
      <c r="G66" s="39"/>
      <c r="H66" s="39"/>
      <c r="I66" s="31" t="s">
        <v>33</v>
      </c>
      <c r="J66" s="32">
        <f>IF(I66="Less(-)",-1,1)</f>
        <v>1</v>
      </c>
      <c r="K66" s="33" t="s">
        <v>34</v>
      </c>
      <c r="L66" s="33" t="s">
        <v>4</v>
      </c>
      <c r="M66" s="71"/>
      <c r="N66" s="72"/>
      <c r="O66" s="72"/>
      <c r="P66" s="73"/>
      <c r="Q66" s="72"/>
      <c r="R66" s="72"/>
      <c r="S66" s="74"/>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69">
        <f>total_amount_ba($B$2,$D$2,D66,F66,J66,K66,M66)</f>
        <v>0</v>
      </c>
      <c r="BB66" s="69">
        <f>BA66+SUM(N66:AZ66)</f>
        <v>0</v>
      </c>
      <c r="BC66" s="70" t="str">
        <f>SpellNumber(L66,BB66)</f>
        <v>INR Zero Only</v>
      </c>
      <c r="IA66" s="37">
        <v>19.1</v>
      </c>
      <c r="IB66" s="37" t="s">
        <v>97</v>
      </c>
      <c r="IC66" s="37"/>
      <c r="ID66" s="37">
        <v>15</v>
      </c>
      <c r="IE66" s="37" t="s">
        <v>46</v>
      </c>
      <c r="IF66" s="38"/>
      <c r="IG66" s="38"/>
      <c r="IH66" s="38"/>
      <c r="II66" s="38"/>
    </row>
    <row r="67" spans="1:243" s="36" customFormat="1" ht="31.5">
      <c r="A67" s="76">
        <v>19.2</v>
      </c>
      <c r="B67" s="85" t="s">
        <v>98</v>
      </c>
      <c r="C67" s="28"/>
      <c r="D67" s="77">
        <v>70</v>
      </c>
      <c r="E67" s="67" t="s">
        <v>46</v>
      </c>
      <c r="F67" s="79">
        <v>92</v>
      </c>
      <c r="G67" s="39"/>
      <c r="H67" s="39"/>
      <c r="I67" s="31" t="s">
        <v>33</v>
      </c>
      <c r="J67" s="32">
        <f>IF(I67="Less(-)",-1,1)</f>
        <v>1</v>
      </c>
      <c r="K67" s="33" t="s">
        <v>34</v>
      </c>
      <c r="L67" s="33" t="s">
        <v>4</v>
      </c>
      <c r="M67" s="71"/>
      <c r="N67" s="72"/>
      <c r="O67" s="72"/>
      <c r="P67" s="73"/>
      <c r="Q67" s="72"/>
      <c r="R67" s="72"/>
      <c r="S67" s="74"/>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69">
        <f>total_amount_ba($B$2,$D$2,D67,F67,J67,K67,M67)</f>
        <v>0</v>
      </c>
      <c r="BB67" s="69">
        <f>BA67+SUM(N67:AZ67)</f>
        <v>0</v>
      </c>
      <c r="BC67" s="70" t="str">
        <f>SpellNumber(L67,BB67)</f>
        <v>INR Zero Only</v>
      </c>
      <c r="IA67" s="37">
        <v>19.2</v>
      </c>
      <c r="IB67" s="37" t="s">
        <v>98</v>
      </c>
      <c r="IC67" s="37"/>
      <c r="ID67" s="37">
        <v>70</v>
      </c>
      <c r="IE67" s="37" t="s">
        <v>46</v>
      </c>
      <c r="IF67" s="38"/>
      <c r="IG67" s="38"/>
      <c r="IH67" s="38"/>
      <c r="II67" s="38"/>
    </row>
    <row r="68" spans="1:243" s="36" customFormat="1" ht="31.5">
      <c r="A68" s="76">
        <v>19.3</v>
      </c>
      <c r="B68" s="85" t="s">
        <v>99</v>
      </c>
      <c r="C68" s="28"/>
      <c r="D68" s="77">
        <v>80</v>
      </c>
      <c r="E68" s="67" t="s">
        <v>46</v>
      </c>
      <c r="F68" s="79">
        <v>45</v>
      </c>
      <c r="G68" s="39"/>
      <c r="H68" s="39"/>
      <c r="I68" s="31" t="s">
        <v>33</v>
      </c>
      <c r="J68" s="32">
        <f>IF(I68="Less(-)",-1,1)</f>
        <v>1</v>
      </c>
      <c r="K68" s="33" t="s">
        <v>34</v>
      </c>
      <c r="L68" s="33" t="s">
        <v>4</v>
      </c>
      <c r="M68" s="71"/>
      <c r="N68" s="72"/>
      <c r="O68" s="72"/>
      <c r="P68" s="73"/>
      <c r="Q68" s="72"/>
      <c r="R68" s="72"/>
      <c r="S68" s="74"/>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69">
        <f>total_amount_ba($B$2,$D$2,D68,F68,J68,K68,M68)</f>
        <v>0</v>
      </c>
      <c r="BB68" s="69">
        <f>BA68+SUM(N68:AZ68)</f>
        <v>0</v>
      </c>
      <c r="BC68" s="70" t="str">
        <f>SpellNumber(L68,BB68)</f>
        <v>INR Zero Only</v>
      </c>
      <c r="IA68" s="37">
        <v>19.3</v>
      </c>
      <c r="IB68" s="37" t="s">
        <v>99</v>
      </c>
      <c r="IC68" s="37"/>
      <c r="ID68" s="37">
        <v>80</v>
      </c>
      <c r="IE68" s="37" t="s">
        <v>46</v>
      </c>
      <c r="IF68" s="38"/>
      <c r="IG68" s="38"/>
      <c r="IH68" s="38"/>
      <c r="II68" s="38"/>
    </row>
    <row r="69" spans="1:243" s="36" customFormat="1" ht="66">
      <c r="A69" s="76">
        <v>20</v>
      </c>
      <c r="B69" s="94" t="s">
        <v>100</v>
      </c>
      <c r="C69" s="28"/>
      <c r="D69" s="78"/>
      <c r="E69" s="29"/>
      <c r="F69" s="79"/>
      <c r="G69" s="30"/>
      <c r="H69" s="30"/>
      <c r="I69" s="31"/>
      <c r="J69" s="32"/>
      <c r="K69" s="33"/>
      <c r="L69" s="33"/>
      <c r="M69" s="80"/>
      <c r="N69" s="81"/>
      <c r="O69" s="81"/>
      <c r="P69" s="82"/>
      <c r="Q69" s="81"/>
      <c r="R69" s="81"/>
      <c r="S69" s="83"/>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69"/>
      <c r="BB69" s="34"/>
      <c r="BC69" s="35"/>
      <c r="IA69" s="37">
        <v>20</v>
      </c>
      <c r="IB69" s="65" t="s">
        <v>100</v>
      </c>
      <c r="IC69" s="37"/>
      <c r="ID69" s="37"/>
      <c r="IE69" s="37"/>
      <c r="IF69" s="38"/>
      <c r="IG69" s="38"/>
      <c r="IH69" s="38"/>
      <c r="II69" s="38"/>
    </row>
    <row r="70" spans="1:243" s="36" customFormat="1" ht="31.5">
      <c r="A70" s="76">
        <v>20.1</v>
      </c>
      <c r="B70" s="85" t="s">
        <v>101</v>
      </c>
      <c r="C70" s="28"/>
      <c r="D70" s="77">
        <v>2</v>
      </c>
      <c r="E70" s="67" t="s">
        <v>116</v>
      </c>
      <c r="F70" s="79">
        <v>711</v>
      </c>
      <c r="G70" s="39"/>
      <c r="H70" s="39"/>
      <c r="I70" s="31" t="s">
        <v>33</v>
      </c>
      <c r="J70" s="32">
        <f>IF(I70="Less(-)",-1,1)</f>
        <v>1</v>
      </c>
      <c r="K70" s="33" t="s">
        <v>34</v>
      </c>
      <c r="L70" s="33" t="s">
        <v>4</v>
      </c>
      <c r="M70" s="71"/>
      <c r="N70" s="72"/>
      <c r="O70" s="72"/>
      <c r="P70" s="73"/>
      <c r="Q70" s="72"/>
      <c r="R70" s="72"/>
      <c r="S70" s="74"/>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69">
        <f>total_amount_ba($B$2,$D$2,D70,F70,J70,K70,M70)</f>
        <v>0</v>
      </c>
      <c r="BB70" s="69">
        <f>BA70+SUM(N70:AZ70)</f>
        <v>0</v>
      </c>
      <c r="BC70" s="70" t="str">
        <f>SpellNumber(L70,BB70)</f>
        <v>INR Zero Only</v>
      </c>
      <c r="IA70" s="37">
        <v>20.1</v>
      </c>
      <c r="IB70" s="37" t="s">
        <v>101</v>
      </c>
      <c r="IC70" s="37"/>
      <c r="ID70" s="37">
        <v>2</v>
      </c>
      <c r="IE70" s="37" t="s">
        <v>116</v>
      </c>
      <c r="IF70" s="38"/>
      <c r="IG70" s="38"/>
      <c r="IH70" s="38"/>
      <c r="II70" s="38"/>
    </row>
    <row r="71" spans="1:243" s="36" customFormat="1" ht="31.5">
      <c r="A71" s="76">
        <v>20.2</v>
      </c>
      <c r="B71" s="85" t="s">
        <v>102</v>
      </c>
      <c r="C71" s="28"/>
      <c r="D71" s="77">
        <v>2</v>
      </c>
      <c r="E71" s="67" t="s">
        <v>116</v>
      </c>
      <c r="F71" s="79">
        <v>418</v>
      </c>
      <c r="G71" s="39"/>
      <c r="H71" s="39"/>
      <c r="I71" s="31" t="s">
        <v>33</v>
      </c>
      <c r="J71" s="32">
        <f>IF(I71="Less(-)",-1,1)</f>
        <v>1</v>
      </c>
      <c r="K71" s="33" t="s">
        <v>34</v>
      </c>
      <c r="L71" s="33" t="s">
        <v>4</v>
      </c>
      <c r="M71" s="71"/>
      <c r="N71" s="72"/>
      <c r="O71" s="72"/>
      <c r="P71" s="73"/>
      <c r="Q71" s="72"/>
      <c r="R71" s="72"/>
      <c r="S71" s="74"/>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69">
        <f>total_amount_ba($B$2,$D$2,D71,F71,J71,K71,M71)</f>
        <v>0</v>
      </c>
      <c r="BB71" s="69">
        <f>BA71+SUM(N71:AZ71)</f>
        <v>0</v>
      </c>
      <c r="BC71" s="70" t="str">
        <f>SpellNumber(L71,BB71)</f>
        <v>INR Zero Only</v>
      </c>
      <c r="IA71" s="37">
        <v>20.2</v>
      </c>
      <c r="IB71" s="37" t="s">
        <v>102</v>
      </c>
      <c r="IC71" s="37"/>
      <c r="ID71" s="37">
        <v>2</v>
      </c>
      <c r="IE71" s="37" t="s">
        <v>116</v>
      </c>
      <c r="IF71" s="38"/>
      <c r="IG71" s="38"/>
      <c r="IH71" s="38"/>
      <c r="II71" s="38"/>
    </row>
    <row r="72" spans="1:243" s="36" customFormat="1" ht="31.5">
      <c r="A72" s="76">
        <v>20.3</v>
      </c>
      <c r="B72" s="85" t="s">
        <v>103</v>
      </c>
      <c r="C72" s="28"/>
      <c r="D72" s="77">
        <v>4</v>
      </c>
      <c r="E72" s="67" t="s">
        <v>116</v>
      </c>
      <c r="F72" s="79">
        <v>315</v>
      </c>
      <c r="G72" s="39"/>
      <c r="H72" s="39"/>
      <c r="I72" s="31" t="s">
        <v>33</v>
      </c>
      <c r="J72" s="32">
        <f>IF(I72="Less(-)",-1,1)</f>
        <v>1</v>
      </c>
      <c r="K72" s="33" t="s">
        <v>34</v>
      </c>
      <c r="L72" s="33" t="s">
        <v>4</v>
      </c>
      <c r="M72" s="71"/>
      <c r="N72" s="72"/>
      <c r="O72" s="72"/>
      <c r="P72" s="73"/>
      <c r="Q72" s="72"/>
      <c r="R72" s="72"/>
      <c r="S72" s="74"/>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69">
        <f>total_amount_ba($B$2,$D$2,D72,F72,J72,K72,M72)</f>
        <v>0</v>
      </c>
      <c r="BB72" s="69">
        <f>BA72+SUM(N72:AZ72)</f>
        <v>0</v>
      </c>
      <c r="BC72" s="70" t="str">
        <f>SpellNumber(L72,BB72)</f>
        <v>INR Zero Only</v>
      </c>
      <c r="IA72" s="37">
        <v>20.3</v>
      </c>
      <c r="IB72" s="37" t="s">
        <v>103</v>
      </c>
      <c r="IC72" s="37"/>
      <c r="ID72" s="37">
        <v>4</v>
      </c>
      <c r="IE72" s="37" t="s">
        <v>116</v>
      </c>
      <c r="IF72" s="38"/>
      <c r="IG72" s="38"/>
      <c r="IH72" s="38"/>
      <c r="II72" s="38"/>
    </row>
    <row r="73" spans="1:243" s="36" customFormat="1" ht="31.5">
      <c r="A73" s="76">
        <v>20.4</v>
      </c>
      <c r="B73" s="85" t="s">
        <v>104</v>
      </c>
      <c r="C73" s="28"/>
      <c r="D73" s="77">
        <v>16</v>
      </c>
      <c r="E73" s="67" t="s">
        <v>116</v>
      </c>
      <c r="F73" s="79">
        <v>347</v>
      </c>
      <c r="G73" s="39"/>
      <c r="H73" s="39"/>
      <c r="I73" s="31" t="s">
        <v>33</v>
      </c>
      <c r="J73" s="32">
        <f>IF(I73="Less(-)",-1,1)</f>
        <v>1</v>
      </c>
      <c r="K73" s="33" t="s">
        <v>34</v>
      </c>
      <c r="L73" s="33" t="s">
        <v>4</v>
      </c>
      <c r="M73" s="71"/>
      <c r="N73" s="72"/>
      <c r="O73" s="72"/>
      <c r="P73" s="73"/>
      <c r="Q73" s="72"/>
      <c r="R73" s="72"/>
      <c r="S73" s="74"/>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69">
        <f>total_amount_ba($B$2,$D$2,D73,F73,J73,K73,M73)</f>
        <v>0</v>
      </c>
      <c r="BB73" s="69">
        <f>BA73+SUM(N73:AZ73)</f>
        <v>0</v>
      </c>
      <c r="BC73" s="70" t="str">
        <f>SpellNumber(L73,BB73)</f>
        <v>INR Zero Only</v>
      </c>
      <c r="IA73" s="37">
        <v>20.4</v>
      </c>
      <c r="IB73" s="37" t="s">
        <v>104</v>
      </c>
      <c r="IC73" s="37"/>
      <c r="ID73" s="37">
        <v>16</v>
      </c>
      <c r="IE73" s="37" t="s">
        <v>116</v>
      </c>
      <c r="IF73" s="38"/>
      <c r="IG73" s="38"/>
      <c r="IH73" s="38"/>
      <c r="II73" s="38"/>
    </row>
    <row r="74" spans="1:243" s="36" customFormat="1" ht="94.5">
      <c r="A74" s="76">
        <v>21</v>
      </c>
      <c r="B74" s="85" t="s">
        <v>105</v>
      </c>
      <c r="C74" s="28"/>
      <c r="D74" s="77">
        <v>2</v>
      </c>
      <c r="E74" s="67" t="s">
        <v>116</v>
      </c>
      <c r="F74" s="79">
        <v>13838</v>
      </c>
      <c r="G74" s="39"/>
      <c r="H74" s="39"/>
      <c r="I74" s="31" t="s">
        <v>33</v>
      </c>
      <c r="J74" s="32">
        <f>IF(I74="Less(-)",-1,1)</f>
        <v>1</v>
      </c>
      <c r="K74" s="33" t="s">
        <v>34</v>
      </c>
      <c r="L74" s="33" t="s">
        <v>4</v>
      </c>
      <c r="M74" s="71"/>
      <c r="N74" s="72"/>
      <c r="O74" s="72"/>
      <c r="P74" s="73"/>
      <c r="Q74" s="72"/>
      <c r="R74" s="72"/>
      <c r="S74" s="74"/>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69">
        <f>total_amount_ba($B$2,$D$2,D74,F74,J74,K74,M74)</f>
        <v>0</v>
      </c>
      <c r="BB74" s="69">
        <f>BA74+SUM(N74:AZ74)</f>
        <v>0</v>
      </c>
      <c r="BC74" s="70" t="str">
        <f>SpellNumber(L74,BB74)</f>
        <v>INR Zero Only</v>
      </c>
      <c r="IA74" s="37">
        <v>21</v>
      </c>
      <c r="IB74" s="65" t="s">
        <v>105</v>
      </c>
      <c r="IC74" s="37"/>
      <c r="ID74" s="37">
        <v>2</v>
      </c>
      <c r="IE74" s="37" t="s">
        <v>116</v>
      </c>
      <c r="IF74" s="38"/>
      <c r="IG74" s="38"/>
      <c r="IH74" s="38"/>
      <c r="II74" s="38"/>
    </row>
    <row r="75" spans="1:243" s="36" customFormat="1" ht="78.75">
      <c r="A75" s="76">
        <v>22</v>
      </c>
      <c r="B75" s="85" t="s">
        <v>106</v>
      </c>
      <c r="C75" s="28"/>
      <c r="D75" s="77">
        <v>15</v>
      </c>
      <c r="E75" s="67" t="s">
        <v>46</v>
      </c>
      <c r="F75" s="79">
        <v>972</v>
      </c>
      <c r="G75" s="39"/>
      <c r="H75" s="39"/>
      <c r="I75" s="31" t="s">
        <v>33</v>
      </c>
      <c r="J75" s="32">
        <f>IF(I75="Less(-)",-1,1)</f>
        <v>1</v>
      </c>
      <c r="K75" s="33" t="s">
        <v>34</v>
      </c>
      <c r="L75" s="33" t="s">
        <v>4</v>
      </c>
      <c r="M75" s="71"/>
      <c r="N75" s="72"/>
      <c r="O75" s="72"/>
      <c r="P75" s="73"/>
      <c r="Q75" s="72"/>
      <c r="R75" s="72"/>
      <c r="S75" s="74"/>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69">
        <f>total_amount_ba($B$2,$D$2,D75,F75,J75,K75,M75)</f>
        <v>0</v>
      </c>
      <c r="BB75" s="69">
        <f>BA75+SUM(N75:AZ75)</f>
        <v>0</v>
      </c>
      <c r="BC75" s="70" t="str">
        <f>SpellNumber(L75,BB75)</f>
        <v>INR Zero Only</v>
      </c>
      <c r="IA75" s="37">
        <v>22</v>
      </c>
      <c r="IB75" s="37" t="s">
        <v>106</v>
      </c>
      <c r="IC75" s="37"/>
      <c r="ID75" s="37">
        <v>15</v>
      </c>
      <c r="IE75" s="37" t="s">
        <v>46</v>
      </c>
      <c r="IF75" s="38"/>
      <c r="IG75" s="38"/>
      <c r="IH75" s="38"/>
      <c r="II75" s="38"/>
    </row>
    <row r="76" spans="1:243" s="36" customFormat="1" ht="31.5">
      <c r="A76" s="76">
        <v>23</v>
      </c>
      <c r="B76" s="85" t="s">
        <v>45</v>
      </c>
      <c r="C76" s="28"/>
      <c r="D76" s="77">
        <v>40</v>
      </c>
      <c r="E76" s="67" t="s">
        <v>46</v>
      </c>
      <c r="F76" s="79">
        <v>1162</v>
      </c>
      <c r="G76" s="39"/>
      <c r="H76" s="39"/>
      <c r="I76" s="31" t="s">
        <v>33</v>
      </c>
      <c r="J76" s="32">
        <f>IF(I76="Less(-)",-1,1)</f>
        <v>1</v>
      </c>
      <c r="K76" s="33" t="s">
        <v>34</v>
      </c>
      <c r="L76" s="33" t="s">
        <v>4</v>
      </c>
      <c r="M76" s="71"/>
      <c r="N76" s="72"/>
      <c r="O76" s="72"/>
      <c r="P76" s="73"/>
      <c r="Q76" s="72"/>
      <c r="R76" s="72"/>
      <c r="S76" s="74"/>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69">
        <f>total_amount_ba($B$2,$D$2,D76,F76,J76,K76,M76)</f>
        <v>0</v>
      </c>
      <c r="BB76" s="69">
        <f>BA76+SUM(N76:AZ76)</f>
        <v>0</v>
      </c>
      <c r="BC76" s="70" t="str">
        <f>SpellNumber(L76,BB76)</f>
        <v>INR Zero Only</v>
      </c>
      <c r="IA76" s="37">
        <v>23</v>
      </c>
      <c r="IB76" s="37" t="s">
        <v>45</v>
      </c>
      <c r="IC76" s="37"/>
      <c r="ID76" s="37">
        <v>40</v>
      </c>
      <c r="IE76" s="37" t="s">
        <v>46</v>
      </c>
      <c r="IF76" s="38"/>
      <c r="IG76" s="38"/>
      <c r="IH76" s="38"/>
      <c r="II76" s="38"/>
    </row>
    <row r="77" spans="1:243" s="36" customFormat="1" ht="31.5">
      <c r="A77" s="76">
        <v>24</v>
      </c>
      <c r="B77" s="85" t="s">
        <v>107</v>
      </c>
      <c r="C77" s="28"/>
      <c r="D77" s="77">
        <v>45</v>
      </c>
      <c r="E77" s="67" t="s">
        <v>46</v>
      </c>
      <c r="F77" s="79">
        <v>155</v>
      </c>
      <c r="G77" s="39"/>
      <c r="H77" s="39"/>
      <c r="I77" s="31" t="s">
        <v>33</v>
      </c>
      <c r="J77" s="32">
        <f>IF(I77="Less(-)",-1,1)</f>
        <v>1</v>
      </c>
      <c r="K77" s="33" t="s">
        <v>34</v>
      </c>
      <c r="L77" s="33" t="s">
        <v>4</v>
      </c>
      <c r="M77" s="71"/>
      <c r="N77" s="72"/>
      <c r="O77" s="72"/>
      <c r="P77" s="73"/>
      <c r="Q77" s="72"/>
      <c r="R77" s="72"/>
      <c r="S77" s="74"/>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69">
        <f>total_amount_ba($B$2,$D$2,D77,F77,J77,K77,M77)</f>
        <v>0</v>
      </c>
      <c r="BB77" s="69">
        <f>BA77+SUM(N77:AZ77)</f>
        <v>0</v>
      </c>
      <c r="BC77" s="70" t="str">
        <f>SpellNumber(L77,BB77)</f>
        <v>INR Zero Only</v>
      </c>
      <c r="IA77" s="37">
        <v>24</v>
      </c>
      <c r="IB77" s="37" t="s">
        <v>107</v>
      </c>
      <c r="IC77" s="37"/>
      <c r="ID77" s="37">
        <v>45</v>
      </c>
      <c r="IE77" s="37" t="s">
        <v>46</v>
      </c>
      <c r="IF77" s="38"/>
      <c r="IG77" s="38"/>
      <c r="IH77" s="38"/>
      <c r="II77" s="38"/>
    </row>
    <row r="78" spans="1:243" s="36" customFormat="1" ht="396.75" customHeight="1">
      <c r="A78" s="76">
        <v>25</v>
      </c>
      <c r="B78" s="85" t="s">
        <v>108</v>
      </c>
      <c r="C78" s="28"/>
      <c r="D78" s="77">
        <v>1</v>
      </c>
      <c r="E78" s="67" t="s">
        <v>116</v>
      </c>
      <c r="F78" s="79">
        <v>1741680</v>
      </c>
      <c r="G78" s="39"/>
      <c r="H78" s="39"/>
      <c r="I78" s="31" t="s">
        <v>33</v>
      </c>
      <c r="J78" s="32">
        <f>IF(I78="Less(-)",-1,1)</f>
        <v>1</v>
      </c>
      <c r="K78" s="33" t="s">
        <v>34</v>
      </c>
      <c r="L78" s="33" t="s">
        <v>4</v>
      </c>
      <c r="M78" s="71"/>
      <c r="N78" s="72"/>
      <c r="O78" s="72"/>
      <c r="P78" s="73"/>
      <c r="Q78" s="72"/>
      <c r="R78" s="72"/>
      <c r="S78" s="74"/>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69">
        <f>total_amount_ba($B$2,$D$2,D78,F78,J78,K78,M78)</f>
        <v>0</v>
      </c>
      <c r="BB78" s="69">
        <f>BA78+SUM(N78:AZ78)</f>
        <v>0</v>
      </c>
      <c r="BC78" s="70" t="str">
        <f>SpellNumber(L78,BB78)</f>
        <v>INR Zero Only</v>
      </c>
      <c r="IA78" s="37">
        <v>25</v>
      </c>
      <c r="IB78" s="65" t="s">
        <v>108</v>
      </c>
      <c r="IC78" s="37"/>
      <c r="ID78" s="37">
        <v>1</v>
      </c>
      <c r="IE78" s="37" t="s">
        <v>116</v>
      </c>
      <c r="IF78" s="38"/>
      <c r="IG78" s="38"/>
      <c r="IH78" s="38"/>
      <c r="II78" s="38"/>
    </row>
    <row r="79" spans="1:243" s="36" customFormat="1" ht="270" customHeight="1">
      <c r="A79" s="76">
        <v>26</v>
      </c>
      <c r="B79" s="85" t="s">
        <v>109</v>
      </c>
      <c r="C79" s="28"/>
      <c r="D79" s="77">
        <v>2</v>
      </c>
      <c r="E79" s="67" t="s">
        <v>117</v>
      </c>
      <c r="F79" s="79">
        <v>269690</v>
      </c>
      <c r="G79" s="39"/>
      <c r="H79" s="39"/>
      <c r="I79" s="31" t="s">
        <v>33</v>
      </c>
      <c r="J79" s="32">
        <f>IF(I79="Less(-)",-1,1)</f>
        <v>1</v>
      </c>
      <c r="K79" s="33" t="s">
        <v>34</v>
      </c>
      <c r="L79" s="33" t="s">
        <v>4</v>
      </c>
      <c r="M79" s="71"/>
      <c r="N79" s="72"/>
      <c r="O79" s="72"/>
      <c r="P79" s="73"/>
      <c r="Q79" s="72"/>
      <c r="R79" s="72"/>
      <c r="S79" s="74"/>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69">
        <f>total_amount_ba($B$2,$D$2,D79,F79,J79,K79,M79)</f>
        <v>0</v>
      </c>
      <c r="BB79" s="69">
        <f>BA79+SUM(N79:AZ79)</f>
        <v>0</v>
      </c>
      <c r="BC79" s="70" t="str">
        <f>SpellNumber(L79,BB79)</f>
        <v>INR Zero Only</v>
      </c>
      <c r="IA79" s="37">
        <v>26</v>
      </c>
      <c r="IB79" s="65" t="s">
        <v>109</v>
      </c>
      <c r="IC79" s="37"/>
      <c r="ID79" s="37">
        <v>2</v>
      </c>
      <c r="IE79" s="37" t="s">
        <v>117</v>
      </c>
      <c r="IF79" s="38"/>
      <c r="IG79" s="38"/>
      <c r="IH79" s="38"/>
      <c r="II79" s="38"/>
    </row>
    <row r="80" spans="1:243" s="36" customFormat="1" ht="306" customHeight="1">
      <c r="A80" s="76">
        <v>27</v>
      </c>
      <c r="B80" s="94" t="s">
        <v>123</v>
      </c>
      <c r="C80" s="28"/>
      <c r="D80" s="78"/>
      <c r="E80" s="29"/>
      <c r="F80" s="79"/>
      <c r="G80" s="30"/>
      <c r="H80" s="30"/>
      <c r="I80" s="31"/>
      <c r="J80" s="32"/>
      <c r="K80" s="33"/>
      <c r="L80" s="33"/>
      <c r="M80" s="80"/>
      <c r="N80" s="81"/>
      <c r="O80" s="81"/>
      <c r="P80" s="82"/>
      <c r="Q80" s="81"/>
      <c r="R80" s="81"/>
      <c r="S80" s="83"/>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69"/>
      <c r="BB80" s="34"/>
      <c r="BC80" s="35"/>
      <c r="IA80" s="37">
        <v>27</v>
      </c>
      <c r="IB80" s="65" t="s">
        <v>123</v>
      </c>
      <c r="IC80" s="37"/>
      <c r="ID80" s="37"/>
      <c r="IE80" s="37"/>
      <c r="IF80" s="38"/>
      <c r="IG80" s="38"/>
      <c r="IH80" s="38"/>
      <c r="II80" s="38"/>
    </row>
    <row r="81" spans="1:243" s="36" customFormat="1" ht="394.5">
      <c r="A81" s="76">
        <v>27.1</v>
      </c>
      <c r="B81" s="85" t="s">
        <v>122</v>
      </c>
      <c r="C81" s="28"/>
      <c r="D81" s="77">
        <v>1</v>
      </c>
      <c r="E81" s="67" t="s">
        <v>116</v>
      </c>
      <c r="F81" s="79">
        <v>187281</v>
      </c>
      <c r="G81" s="39"/>
      <c r="H81" s="39"/>
      <c r="I81" s="31" t="s">
        <v>33</v>
      </c>
      <c r="J81" s="32">
        <f>IF(I81="Less(-)",-1,1)</f>
        <v>1</v>
      </c>
      <c r="K81" s="33" t="s">
        <v>34</v>
      </c>
      <c r="L81" s="33" t="s">
        <v>4</v>
      </c>
      <c r="M81" s="71"/>
      <c r="N81" s="72"/>
      <c r="O81" s="72"/>
      <c r="P81" s="73"/>
      <c r="Q81" s="72"/>
      <c r="R81" s="72"/>
      <c r="S81" s="74"/>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69">
        <f>total_amount_ba($B$2,$D$2,D81,F81,J81,K81,M81)</f>
        <v>0</v>
      </c>
      <c r="BB81" s="69">
        <f>BA81+SUM(N81:AZ81)</f>
        <v>0</v>
      </c>
      <c r="BC81" s="70" t="str">
        <f>SpellNumber(L81,BB81)</f>
        <v>INR Zero Only</v>
      </c>
      <c r="IA81" s="37">
        <v>27.1</v>
      </c>
      <c r="IB81" s="65" t="s">
        <v>125</v>
      </c>
      <c r="IC81" s="37"/>
      <c r="ID81" s="37">
        <v>1</v>
      </c>
      <c r="IE81" s="37" t="s">
        <v>116</v>
      </c>
      <c r="IF81" s="38"/>
      <c r="IG81" s="38"/>
      <c r="IH81" s="38"/>
      <c r="II81" s="38"/>
    </row>
    <row r="82" spans="1:243" s="36" customFormat="1" ht="323.25" customHeight="1">
      <c r="A82" s="76">
        <v>27.2</v>
      </c>
      <c r="B82" s="85" t="s">
        <v>124</v>
      </c>
      <c r="C82" s="28"/>
      <c r="D82" s="77">
        <v>1</v>
      </c>
      <c r="E82" s="67" t="s">
        <v>116</v>
      </c>
      <c r="F82" s="79">
        <v>101309</v>
      </c>
      <c r="G82" s="39"/>
      <c r="H82" s="39"/>
      <c r="I82" s="31" t="s">
        <v>33</v>
      </c>
      <c r="J82" s="32">
        <f>IF(I82="Less(-)",-1,1)</f>
        <v>1</v>
      </c>
      <c r="K82" s="33" t="s">
        <v>34</v>
      </c>
      <c r="L82" s="33" t="s">
        <v>4</v>
      </c>
      <c r="M82" s="71"/>
      <c r="N82" s="72"/>
      <c r="O82" s="72"/>
      <c r="P82" s="73"/>
      <c r="Q82" s="72"/>
      <c r="R82" s="72"/>
      <c r="S82" s="74"/>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69">
        <f>total_amount_ba($B$2,$D$2,D82,F82,J82,K82,M82)</f>
        <v>0</v>
      </c>
      <c r="BB82" s="69">
        <f>BA82+SUM(N82:AZ82)</f>
        <v>0</v>
      </c>
      <c r="BC82" s="70" t="str">
        <f>SpellNumber(L82,BB82)</f>
        <v>INR Zero Only</v>
      </c>
      <c r="IA82" s="37">
        <v>27.2</v>
      </c>
      <c r="IB82" s="65" t="s">
        <v>126</v>
      </c>
      <c r="IC82" s="37"/>
      <c r="ID82" s="37">
        <v>1</v>
      </c>
      <c r="IE82" s="37" t="s">
        <v>116</v>
      </c>
      <c r="IF82" s="38"/>
      <c r="IG82" s="38"/>
      <c r="IH82" s="38"/>
      <c r="II82" s="38"/>
    </row>
    <row r="83" spans="1:243" s="36" customFormat="1" ht="85.5" customHeight="1">
      <c r="A83" s="76">
        <v>27.3</v>
      </c>
      <c r="B83" s="85" t="s">
        <v>110</v>
      </c>
      <c r="C83" s="28"/>
      <c r="D83" s="77">
        <v>1</v>
      </c>
      <c r="E83" s="67" t="s">
        <v>116</v>
      </c>
      <c r="F83" s="79">
        <v>24240</v>
      </c>
      <c r="G83" s="39"/>
      <c r="H83" s="39"/>
      <c r="I83" s="31" t="s">
        <v>33</v>
      </c>
      <c r="J83" s="32">
        <f>IF(I83="Less(-)",-1,1)</f>
        <v>1</v>
      </c>
      <c r="K83" s="33" t="s">
        <v>34</v>
      </c>
      <c r="L83" s="33" t="s">
        <v>4</v>
      </c>
      <c r="M83" s="71"/>
      <c r="N83" s="72"/>
      <c r="O83" s="72"/>
      <c r="P83" s="73"/>
      <c r="Q83" s="72"/>
      <c r="R83" s="72"/>
      <c r="S83" s="74"/>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69">
        <f>total_amount_ba($B$2,$D$2,D83,F83,J83,K83,M83)</f>
        <v>0</v>
      </c>
      <c r="BB83" s="69">
        <f>BA83+SUM(N83:AZ83)</f>
        <v>0</v>
      </c>
      <c r="BC83" s="70" t="str">
        <f>SpellNumber(L83,BB83)</f>
        <v>INR Zero Only</v>
      </c>
      <c r="IA83" s="37">
        <v>27.3</v>
      </c>
      <c r="IB83" s="65" t="s">
        <v>110</v>
      </c>
      <c r="IC83" s="37"/>
      <c r="ID83" s="37">
        <v>1</v>
      </c>
      <c r="IE83" s="37" t="s">
        <v>116</v>
      </c>
      <c r="IF83" s="38"/>
      <c r="IG83" s="38"/>
      <c r="IH83" s="38"/>
      <c r="II83" s="38"/>
    </row>
    <row r="84" spans="1:243" s="36" customFormat="1" ht="33">
      <c r="A84" s="76">
        <v>28</v>
      </c>
      <c r="B84" s="94" t="s">
        <v>111</v>
      </c>
      <c r="C84" s="28"/>
      <c r="D84" s="78"/>
      <c r="E84" s="29"/>
      <c r="F84" s="79"/>
      <c r="G84" s="30"/>
      <c r="H84" s="30"/>
      <c r="I84" s="31"/>
      <c r="J84" s="32"/>
      <c r="K84" s="33"/>
      <c r="L84" s="33"/>
      <c r="M84" s="80"/>
      <c r="N84" s="81"/>
      <c r="O84" s="81"/>
      <c r="P84" s="82"/>
      <c r="Q84" s="81"/>
      <c r="R84" s="81"/>
      <c r="S84" s="83"/>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69"/>
      <c r="BB84" s="34"/>
      <c r="BC84" s="35"/>
      <c r="IA84" s="37">
        <v>28</v>
      </c>
      <c r="IB84" s="65" t="s">
        <v>111</v>
      </c>
      <c r="IC84" s="37"/>
      <c r="ID84" s="37"/>
      <c r="IE84" s="37"/>
      <c r="IF84" s="38"/>
      <c r="IG84" s="38"/>
      <c r="IH84" s="38"/>
      <c r="II84" s="38"/>
    </row>
    <row r="85" spans="1:243" s="36" customFormat="1" ht="18" customHeight="1">
      <c r="A85" s="76">
        <v>28.1</v>
      </c>
      <c r="B85" s="85" t="s">
        <v>112</v>
      </c>
      <c r="C85" s="28"/>
      <c r="D85" s="77">
        <v>1318</v>
      </c>
      <c r="E85" s="67" t="s">
        <v>46</v>
      </c>
      <c r="F85" s="79">
        <v>57</v>
      </c>
      <c r="G85" s="39"/>
      <c r="H85" s="39"/>
      <c r="I85" s="31" t="s">
        <v>33</v>
      </c>
      <c r="J85" s="32">
        <f>IF(I85="Less(-)",-1,1)</f>
        <v>1</v>
      </c>
      <c r="K85" s="33" t="s">
        <v>34</v>
      </c>
      <c r="L85" s="33" t="s">
        <v>4</v>
      </c>
      <c r="M85" s="71"/>
      <c r="N85" s="72"/>
      <c r="O85" s="72"/>
      <c r="P85" s="73"/>
      <c r="Q85" s="72"/>
      <c r="R85" s="72"/>
      <c r="S85" s="74"/>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69">
        <f>total_amount_ba($B$2,$D$2,D85,F85,J85,K85,M85)</f>
        <v>0</v>
      </c>
      <c r="BB85" s="69">
        <f>BA85+SUM(N85:AZ85)</f>
        <v>0</v>
      </c>
      <c r="BC85" s="70" t="str">
        <f>SpellNumber(L85,BB85)</f>
        <v>INR Zero Only</v>
      </c>
      <c r="IA85" s="37">
        <v>28.1</v>
      </c>
      <c r="IB85" s="65" t="s">
        <v>112</v>
      </c>
      <c r="IC85" s="37"/>
      <c r="ID85" s="37">
        <v>1318</v>
      </c>
      <c r="IE85" s="37" t="s">
        <v>46</v>
      </c>
      <c r="IF85" s="38"/>
      <c r="IG85" s="38"/>
      <c r="IH85" s="38"/>
      <c r="II85" s="38"/>
    </row>
    <row r="86" spans="1:243" s="36" customFormat="1" ht="66">
      <c r="A86" s="76">
        <v>29</v>
      </c>
      <c r="B86" s="94" t="s">
        <v>113</v>
      </c>
      <c r="C86" s="28"/>
      <c r="D86" s="78"/>
      <c r="E86" s="29"/>
      <c r="F86" s="79"/>
      <c r="G86" s="30"/>
      <c r="H86" s="30"/>
      <c r="I86" s="31"/>
      <c r="J86" s="32"/>
      <c r="K86" s="33"/>
      <c r="L86" s="33"/>
      <c r="M86" s="80"/>
      <c r="N86" s="81"/>
      <c r="O86" s="81"/>
      <c r="P86" s="82"/>
      <c r="Q86" s="81"/>
      <c r="R86" s="81"/>
      <c r="S86" s="83"/>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69"/>
      <c r="BB86" s="34"/>
      <c r="BC86" s="35"/>
      <c r="IA86" s="37">
        <v>29</v>
      </c>
      <c r="IB86" s="65" t="s">
        <v>113</v>
      </c>
      <c r="IC86" s="37"/>
      <c r="ID86" s="37"/>
      <c r="IE86" s="37"/>
      <c r="IF86" s="38"/>
      <c r="IG86" s="38"/>
      <c r="IH86" s="38"/>
      <c r="II86" s="38"/>
    </row>
    <row r="87" spans="1:243" s="36" customFormat="1" ht="19.5" customHeight="1">
      <c r="A87" s="76">
        <v>29.1</v>
      </c>
      <c r="B87" s="85" t="s">
        <v>114</v>
      </c>
      <c r="C87" s="28"/>
      <c r="D87" s="77">
        <v>603</v>
      </c>
      <c r="E87" s="67" t="s">
        <v>46</v>
      </c>
      <c r="F87" s="79">
        <v>57</v>
      </c>
      <c r="G87" s="39"/>
      <c r="H87" s="39"/>
      <c r="I87" s="31" t="s">
        <v>33</v>
      </c>
      <c r="J87" s="32">
        <f>IF(I87="Less(-)",-1,1)</f>
        <v>1</v>
      </c>
      <c r="K87" s="33" t="s">
        <v>34</v>
      </c>
      <c r="L87" s="33" t="s">
        <v>4</v>
      </c>
      <c r="M87" s="71"/>
      <c r="N87" s="72"/>
      <c r="O87" s="72"/>
      <c r="P87" s="73"/>
      <c r="Q87" s="72"/>
      <c r="R87" s="72"/>
      <c r="S87" s="74"/>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69">
        <f>total_amount_ba($B$2,$D$2,D87,F87,J87,K87,M87)</f>
        <v>0</v>
      </c>
      <c r="BB87" s="69">
        <f>BA87+SUM(N87:AZ87)</f>
        <v>0</v>
      </c>
      <c r="BC87" s="70" t="str">
        <f>SpellNumber(L87,BB87)</f>
        <v>INR Zero Only</v>
      </c>
      <c r="IA87" s="37">
        <v>29.1</v>
      </c>
      <c r="IB87" s="65" t="s">
        <v>114</v>
      </c>
      <c r="IC87" s="37"/>
      <c r="ID87" s="37">
        <v>603</v>
      </c>
      <c r="IE87" s="37" t="s">
        <v>46</v>
      </c>
      <c r="IF87" s="38"/>
      <c r="IG87" s="38"/>
      <c r="IH87" s="38"/>
      <c r="II87" s="38"/>
    </row>
    <row r="88" spans="1:243" s="36" customFormat="1" ht="33" customHeight="1">
      <c r="A88" s="40" t="s">
        <v>35</v>
      </c>
      <c r="B88" s="41"/>
      <c r="C88" s="42"/>
      <c r="D88" s="43"/>
      <c r="E88" s="43"/>
      <c r="F88" s="43"/>
      <c r="G88" s="43"/>
      <c r="H88" s="44"/>
      <c r="I88" s="44"/>
      <c r="J88" s="44"/>
      <c r="K88" s="44"/>
      <c r="L88" s="45"/>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SUM(BA13:BA87)</f>
        <v>0</v>
      </c>
      <c r="BB88" s="47">
        <f>SUM(BB23:BB87)</f>
        <v>0</v>
      </c>
      <c r="BC88" s="35" t="str">
        <f>SpellNumber($E$2,BA88)</f>
        <v>INR Zero Only</v>
      </c>
      <c r="IA88" s="37"/>
      <c r="IB88" s="37"/>
      <c r="IC88" s="37"/>
      <c r="ID88" s="37"/>
      <c r="IE88" s="37"/>
      <c r="IF88" s="38"/>
      <c r="IG88" s="38"/>
      <c r="IH88" s="38"/>
      <c r="II88" s="38"/>
    </row>
    <row r="89" spans="1:243" s="57" customFormat="1" ht="39" customHeight="1" hidden="1">
      <c r="A89" s="48" t="s">
        <v>36</v>
      </c>
      <c r="B89" s="49"/>
      <c r="C89" s="50"/>
      <c r="D89" s="51"/>
      <c r="E89" s="62" t="s">
        <v>37</v>
      </c>
      <c r="F89" s="63"/>
      <c r="G89" s="52"/>
      <c r="H89" s="53"/>
      <c r="I89" s="53"/>
      <c r="J89" s="53"/>
      <c r="K89" s="54"/>
      <c r="L89" s="55"/>
      <c r="M89" s="56"/>
      <c r="O89" s="36"/>
      <c r="P89" s="36"/>
      <c r="Q89" s="36"/>
      <c r="R89" s="36"/>
      <c r="S89" s="36"/>
      <c r="BA89" s="58">
        <f>IF(ISBLANK(F89),0,IF(E89="Excess (+)",ROUND(BA88+(BA88*F89),2),IF(E89="Less (-)",ROUND(BA88+(BA88*F89*(-1)),2),0)))</f>
        <v>0</v>
      </c>
      <c r="BB89" s="59">
        <f>ROUND(BA89,0)</f>
        <v>0</v>
      </c>
      <c r="BC89" s="35" t="str">
        <f>SpellNumber(L89,BB89)</f>
        <v> Zero Only</v>
      </c>
      <c r="IA89" s="60"/>
      <c r="IB89" s="60"/>
      <c r="IC89" s="60"/>
      <c r="ID89" s="60"/>
      <c r="IE89" s="60"/>
      <c r="IF89" s="61"/>
      <c r="IG89" s="61"/>
      <c r="IH89" s="61"/>
      <c r="II89" s="61"/>
    </row>
    <row r="90" spans="1:243" s="57" customFormat="1" ht="51" customHeight="1">
      <c r="A90" s="40" t="s">
        <v>38</v>
      </c>
      <c r="B90" s="40"/>
      <c r="C90" s="87" t="str">
        <f>SpellNumber($E$2,BA88)</f>
        <v>INR Zero Only</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IA90" s="60"/>
      <c r="IB90" s="60"/>
      <c r="IC90" s="60"/>
      <c r="ID90" s="60"/>
      <c r="IE90" s="60"/>
      <c r="IF90" s="61"/>
      <c r="IG90" s="61"/>
      <c r="IH90" s="61"/>
      <c r="II90" s="61"/>
    </row>
  </sheetData>
  <sheetProtection password="F5B2" sheet="1"/>
  <mergeCells count="8">
    <mergeCell ref="A9:BC9"/>
    <mergeCell ref="C90:BC90"/>
    <mergeCell ref="A1:L1"/>
    <mergeCell ref="A4:BC4"/>
    <mergeCell ref="A5:BC5"/>
    <mergeCell ref="A6:BC6"/>
    <mergeCell ref="A7:BC7"/>
    <mergeCell ref="B8:BC8"/>
  </mergeCells>
  <dataValidations count="19">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19 E33 E24 E14 E57 E60 E65 E69 E80 E46 E50 E84 E86">
      <formula1>0</formula1>
      <formula2>0</formula2>
    </dataValidation>
    <dataValidation type="list" showInputMessage="1" showErrorMessage="1" promptTitle="Option C1 or D1" prompt="Please select the Option C1 or Option D1" errorTitle="Please enter valid values only" error="Please select the Option C1 or Option D1" sqref="D8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9">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5:M18 M87 M20:M23 M13 M34:M45 M58:M59 M61:M64 M47:M49 M66:M68 M70:M79 M81:M83 M25:M32 M85 M51:M56">
      <formula1>0</formula1>
      <formula2>999999999999999</formula2>
    </dataValidation>
    <dataValidation allowBlank="1" showInputMessage="1" showErrorMessage="1" promptTitle="Units" prompt="Please enter Units in text" sqref="E15:E18 E20:E23 E25:E32 E13 E51:E56 E58:E59 E61:E64 E47:E49 E66:E68 E70:E79 E81:E83 E34:E45 E85 E87"/>
    <dataValidation type="decimal" allowBlank="1" showErrorMessage="1" errorTitle="Invalid Entry" error="Only Numeric Values are allowed. " sqref="A13:A87">
      <formula1>0</formula1>
      <formula2>999999999999999</formula2>
    </dataValidation>
    <dataValidation type="list" allowBlank="1" showInputMessage="1" showErrorMessage="1" sqref="L84 L8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7 L86">
      <formula1>"INR"</formula1>
    </dataValidation>
    <dataValidation type="list" allowBlank="1" showErrorMessage="1" sqref="K13:K8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87">
      <formula1>0</formula1>
      <formula2>999999999999999</formula2>
    </dataValidation>
    <dataValidation allowBlank="1" showInputMessage="1" showErrorMessage="1" promptTitle="Itemcode/Make" prompt="Please enter text" sqref="C13:C87">
      <formula1>0</formula1>
      <formula2>0</formula2>
    </dataValidation>
    <dataValidation type="decimal" allowBlank="1" showInputMessage="1" showErrorMessage="1" promptTitle="Quantity" prompt="Please enter the Quantity for this item. " errorTitle="Invalid Entry" error="Only Numeric Values are allowed. " sqref="F13:F87 D13:D8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87">
      <formula1>0</formula1>
      <formula2>999999999999999</formula2>
    </dataValidation>
    <dataValidation type="list" showErrorMessage="1" sqref="I13:I87">
      <formula1>"Excess(+),Less(-)"</formula1>
      <formula2>0</formula2>
    </dataValidation>
    <dataValidation allowBlank="1" showInputMessage="1" showErrorMessage="1" promptTitle="Addition / Deduction" prompt="Please Choose the correct One" sqref="J13:J87">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2" t="s">
        <v>39</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2022-08-03T07:26:34Z</cp:lastPrinted>
  <dcterms:created xsi:type="dcterms:W3CDTF">2009-01-30T06:42:42Z</dcterms:created>
  <dcterms:modified xsi:type="dcterms:W3CDTF">2023-01-04T11:30:57Z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