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94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<sst xmlns="http://schemas.openxmlformats.org/spreadsheetml/2006/main" count="153" uniqueCount="61">
  <si>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</si>
  <si>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</si>
  <si>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</si>
  <si>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</si>
  <si>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</si>
  <si>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</si>
  <si>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</si>
  <si>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</si>
  <si>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</si>
  <si>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</si>
  <si>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</si>
  <si>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</si>
  <si>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</si>
  <si>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</si>
  <si>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</si>
  <si>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</si>
  <si>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</si>
  <si>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</si>
  <si>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</si>
  <si>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</si>
  <si>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</si>
  <si>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</si>
  <si>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</si>
  <si>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</si>
  <si>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</si>
  <si>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</si>
  <si>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</si>
  <si>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</si>
  <si>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</si>
  <si>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</si>
  <si>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</si>
  <si>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</si>
  <si>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</si>
  <si>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</si>
  <si>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</si>
  <si>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</si>
  <si>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</si>
  <si>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</si>
  <si>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</si>
  <si>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</si>
  <si>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</si>
  <si>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</si>
  <si>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</si>
  <si>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</si>
  <si>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</si>
  <si>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Kg</t>
  </si>
  <si>
    <t>Cum</t>
  </si>
  <si>
    <t>sqm</t>
  </si>
  <si>
    <t>Tender Inviting Authority: Project Engineer cum Estate Officer(I/C), IISER Thiruvananthapuram</t>
  </si>
  <si>
    <t>Centering and shuttering including strutting, propping etc. and removal
of form work for :</t>
  </si>
  <si>
    <t>Foundations, footings, bases for columns,Columns,belt</t>
  </si>
  <si>
    <t>CUM</t>
  </si>
  <si>
    <t>Steel   reinforcement   for   R.C.C.   work   including   straightening,   cutting, bending, placing in position and binding all complete upto plinth level.</t>
  </si>
  <si>
    <t>Thermo-Mechanically Treated bars of grade Fe-500D or more.</t>
  </si>
  <si>
    <t>Providing and laying in position cement concrete of specified grade excluding the cost of centering and shuttering - All work up to plinth level :
1:4:8 (1 Cement : 4 coarse sand (zone-III) derived from natural sources : 8 graded stone aggregate 40 mm nominal size derived from natural sources)</t>
  </si>
  <si>
    <t xml:space="preserve">Providing and laying in position specified grade of reinforced cement concrete, excluding the cost of centering, shuttering, finishing and reinforcement - All work up to plinth level :
1:1.5:3 (1 cement : 1.5 coarse sand (zone-III) derived from natural sources : 3 graded stone aggregate 20 mm nominal size derived from natural sources) </t>
  </si>
  <si>
    <t>Sqm</t>
  </si>
  <si>
    <t>Structural steel work in single section, fixed with or without connecting plate, including cutting, hoisting, fixing in position and applying a priming coat of approved steel primer,two coat of enamel painting etc. all complete as per the direction of EIC</t>
  </si>
  <si>
    <t>Supply and installation of self-supported
arch Roof
Bay-1
(a) Span: 20 MTRS
(b) Arch length: 23.2 MTRS
(c) Length: 20.3 MTRS
(d) Arch Raise:4 MTRS
Material Specification-
Pre-painted Galvalume Coils
BMT- 1.00 mm
TCT – 1.08 mm
Material Grade-350MPA
Tolerance- +/- 0.03mm
Profile - 700
Trussless roofing sheets should be profiled with approved branded machine and panels should be slited with the help of a hydrolic cutter and manufacturing should be on project site. Coil width should be 914 mm and panel width 610mm or 700mm etc complete as per standard and the direction of EIC.</t>
  </si>
  <si>
    <t>Earth work in excavation by mechanical means (Hydraulic excavator) / manual means in foundation trenches or drains , including dressing of sides and ramming of bottoms, lift upto 2.5 m, including getting out the excavated soil and disposal of surplus excavated soil as directed, within a lead of 1 Km.</t>
  </si>
  <si>
    <t xml:space="preserve">Name of Work:Supply and installation of self-supported roof in Kabaddi court near Indoor stadium at IISER campus, Vithura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</si>
</sst>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6">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sz val="12"/>
      <color rgb="FF000000"/>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6">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3"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4"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24" fillId="0" borderId="22" xfId="55" applyFont="1" applyFill="1" applyBorder="1" applyAlignment="1">
      <alignment horizontal="center" vertical="center" wrapText="1"/>
      <protection/>
    </xf>
    <xf numFmtId="0" fontId="65" fillId="0" borderId="22" xfId="55" applyFont="1" applyFill="1" applyBorder="1" applyAlignment="1">
      <alignment horizontal="left" vertical="center" wrapText="1"/>
      <protection/>
    </xf>
    <xf numFmtId="0" fontId="24" fillId="0" borderId="23" xfId="55" applyFont="1" applyFill="1" applyBorder="1" applyAlignment="1">
      <alignment horizontal="justify" vertical="top" wrapText="1"/>
      <protection/>
    </xf>
    <xf numFmtId="0" fontId="24" fillId="0" borderId="22" xfId="55" applyFont="1" applyFill="1" applyBorder="1" applyAlignment="1">
      <alignment horizontal="justify" vertical="top" wrapText="1"/>
      <protection/>
    </xf>
    <xf numFmtId="0" fontId="24" fillId="0" borderId="22" xfId="55" applyFont="1" applyFill="1" applyBorder="1" applyAlignment="1">
      <alignment horizontal="justify" vertical="center"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4"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2124075</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4"/>
  <sheetViews>
    <sheetView showGridLines="0" zoomScale="96" zoomScaleNormal="96" zoomScalePageLayoutView="0" workbookViewId="0" topLeftCell="A20">
      <selection activeCell="BF8" sqref="BF8"/>
    </sheetView>
  </sheetViews>
  <sheetFormatPr defaultColWidth="9.140625" defaultRowHeight="15"/>
  <cols>
    <col min="1" max="1" width="15.003906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90" t="str">
        <f>B2&amp;" BoQ"</f>
        <v>Item Rate BoQ</v>
      </c>
      <c r="B1" s="90"/>
      <c r="C1" s="90"/>
      <c r="D1" s="90"/>
      <c r="E1" s="90"/>
      <c r="F1" s="90"/>
      <c r="G1" s="90"/>
      <c r="H1" s="90"/>
      <c r="I1" s="90"/>
      <c r="J1" s="90"/>
      <c r="K1" s="90"/>
      <c r="L1" s="90"/>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91" t="s">
        <v>48</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A4" s="13"/>
      <c r="IB4" s="13"/>
      <c r="IC4" s="13"/>
      <c r="ID4" s="13"/>
      <c r="IE4" s="13"/>
      <c r="IF4" s="14"/>
      <c r="IG4" s="14"/>
      <c r="IH4" s="14"/>
      <c r="II4" s="14"/>
    </row>
    <row r="5" spans="1:243" s="12" customFormat="1" ht="30.75" customHeight="1">
      <c r="A5" s="91" t="s">
        <v>60</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A5" s="13"/>
      <c r="IB5" s="13"/>
      <c r="IC5" s="13"/>
      <c r="ID5" s="13"/>
      <c r="IE5" s="13"/>
      <c r="IF5" s="14"/>
      <c r="IG5" s="14"/>
      <c r="IH5" s="14"/>
      <c r="II5" s="14"/>
    </row>
    <row r="6" spans="1:243" s="12" customFormat="1" ht="30.75" customHeight="1">
      <c r="A6" s="91" t="s">
        <v>43</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A6" s="13"/>
      <c r="IB6" s="13"/>
      <c r="IC6" s="13"/>
      <c r="ID6" s="13"/>
      <c r="IE6" s="13"/>
      <c r="IF6" s="14"/>
      <c r="IG6" s="14"/>
      <c r="IH6" s="14"/>
      <c r="II6" s="14"/>
    </row>
    <row r="7" spans="1:243" s="12" customFormat="1" ht="29.25" customHeight="1" hidden="1">
      <c r="A7" s="92" t="s">
        <v>7</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A7" s="13"/>
      <c r="IB7" s="13"/>
      <c r="IC7" s="13"/>
      <c r="ID7" s="13"/>
      <c r="IE7" s="13"/>
      <c r="IF7" s="14"/>
      <c r="IG7" s="14"/>
      <c r="IH7" s="14"/>
      <c r="II7" s="14"/>
    </row>
    <row r="8" spans="1:243" s="16" customFormat="1" ht="76.5" customHeight="1">
      <c r="A8" s="15" t="s">
        <v>40</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IA8" s="17"/>
      <c r="IB8" s="17"/>
      <c r="IC8" s="17"/>
      <c r="ID8" s="17"/>
      <c r="IE8" s="17"/>
      <c r="IF8" s="18"/>
      <c r="IG8" s="18"/>
      <c r="IH8" s="18"/>
      <c r="II8" s="18"/>
    </row>
    <row r="9" spans="1:243" s="19" customFormat="1" ht="61.5" customHeight="1">
      <c r="A9" s="88" t="s">
        <v>8</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61.25" customHeight="1">
      <c r="A13" s="69">
        <v>1</v>
      </c>
      <c r="B13" s="82" t="s">
        <v>59</v>
      </c>
      <c r="C13" s="68"/>
      <c r="D13" s="56">
        <v>84</v>
      </c>
      <c r="E13" s="83" t="s">
        <v>46</v>
      </c>
      <c r="F13" s="70">
        <v>2769.9</v>
      </c>
      <c r="G13" s="71"/>
      <c r="H13" s="71"/>
      <c r="I13" s="72" t="s">
        <v>33</v>
      </c>
      <c r="J13" s="73">
        <f aca="true" t="shared" si="0" ref="J13:J21">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59</v>
      </c>
      <c r="IC13" s="30"/>
      <c r="ID13" s="30">
        <v>84</v>
      </c>
      <c r="IE13" s="30" t="s">
        <v>46</v>
      </c>
      <c r="IF13" s="31"/>
      <c r="IG13" s="31"/>
      <c r="IH13" s="31"/>
      <c r="II13" s="31"/>
    </row>
    <row r="14" spans="1:243" s="29" customFormat="1" ht="47.25">
      <c r="A14" s="69">
        <v>2</v>
      </c>
      <c r="B14" s="85" t="s">
        <v>49</v>
      </c>
      <c r="C14" s="68"/>
      <c r="D14" s="56"/>
      <c r="E14" s="84"/>
      <c r="F14" s="70"/>
      <c r="G14" s="71"/>
      <c r="H14" s="71"/>
      <c r="I14" s="72" t="s">
        <v>33</v>
      </c>
      <c r="J14" s="73">
        <f t="shared" si="0"/>
        <v>1</v>
      </c>
      <c r="K14" s="74" t="s">
        <v>34</v>
      </c>
      <c r="L14" s="74" t="s">
        <v>4</v>
      </c>
      <c r="M14" s="57"/>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c r="BB14" s="80"/>
      <c r="BC14" s="81"/>
      <c r="IA14" s="30">
        <v>2</v>
      </c>
      <c r="IB14" s="54" t="s">
        <v>49</v>
      </c>
      <c r="IC14" s="30"/>
      <c r="ID14" s="30"/>
      <c r="IE14" s="30"/>
      <c r="IF14" s="31"/>
      <c r="IG14" s="31"/>
      <c r="IH14" s="31"/>
      <c r="II14" s="31"/>
    </row>
    <row r="15" spans="1:243" s="29" customFormat="1" ht="15.75">
      <c r="A15" s="69">
        <v>2.1</v>
      </c>
      <c r="B15" s="86" t="s">
        <v>50</v>
      </c>
      <c r="C15" s="68"/>
      <c r="D15" s="56">
        <v>155</v>
      </c>
      <c r="E15" s="83" t="s">
        <v>56</v>
      </c>
      <c r="F15" s="70">
        <v>2769.9</v>
      </c>
      <c r="G15" s="71"/>
      <c r="H15" s="71"/>
      <c r="I15" s="72" t="s">
        <v>33</v>
      </c>
      <c r="J15" s="73">
        <f t="shared" si="0"/>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2.1</v>
      </c>
      <c r="IB15" s="54" t="s">
        <v>50</v>
      </c>
      <c r="IC15" s="30"/>
      <c r="ID15" s="30">
        <v>155</v>
      </c>
      <c r="IE15" s="30" t="s">
        <v>56</v>
      </c>
      <c r="IF15" s="31"/>
      <c r="IG15" s="31"/>
      <c r="IH15" s="31"/>
      <c r="II15" s="31"/>
    </row>
    <row r="16" spans="1:243" s="29" customFormat="1" ht="47.25">
      <c r="A16" s="69">
        <v>3</v>
      </c>
      <c r="B16" s="86" t="s">
        <v>52</v>
      </c>
      <c r="C16" s="68"/>
      <c r="D16" s="56"/>
      <c r="E16" s="84"/>
      <c r="F16" s="70"/>
      <c r="G16" s="71"/>
      <c r="H16" s="71"/>
      <c r="I16" s="72" t="s">
        <v>33</v>
      </c>
      <c r="J16" s="73">
        <f t="shared" si="0"/>
        <v>1</v>
      </c>
      <c r="K16" s="74" t="s">
        <v>34</v>
      </c>
      <c r="L16" s="74" t="s">
        <v>4</v>
      </c>
      <c r="M16" s="57"/>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c r="BB16" s="80"/>
      <c r="BC16" s="81"/>
      <c r="IA16" s="30">
        <v>3</v>
      </c>
      <c r="IB16" s="54" t="s">
        <v>52</v>
      </c>
      <c r="IC16" s="30"/>
      <c r="ID16" s="30"/>
      <c r="IE16" s="30"/>
      <c r="IF16" s="31"/>
      <c r="IG16" s="31"/>
      <c r="IH16" s="31"/>
      <c r="II16" s="31"/>
    </row>
    <row r="17" spans="1:243" s="29" customFormat="1" ht="31.5">
      <c r="A17" s="69">
        <v>3.1</v>
      </c>
      <c r="B17" s="87" t="s">
        <v>53</v>
      </c>
      <c r="C17" s="68"/>
      <c r="D17" s="56">
        <v>1299</v>
      </c>
      <c r="E17" s="83" t="s">
        <v>45</v>
      </c>
      <c r="F17" s="70">
        <v>2769.9</v>
      </c>
      <c r="G17" s="71"/>
      <c r="H17" s="71"/>
      <c r="I17" s="72" t="s">
        <v>33</v>
      </c>
      <c r="J17" s="73">
        <f t="shared" si="0"/>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3.1</v>
      </c>
      <c r="IB17" s="54" t="s">
        <v>53</v>
      </c>
      <c r="IC17" s="30"/>
      <c r="ID17" s="30">
        <v>1299</v>
      </c>
      <c r="IE17" s="30" t="s">
        <v>45</v>
      </c>
      <c r="IF17" s="31"/>
      <c r="IG17" s="31"/>
      <c r="IH17" s="31"/>
      <c r="II17" s="31"/>
    </row>
    <row r="18" spans="1:243" s="29" customFormat="1" ht="94.5">
      <c r="A18" s="69">
        <v>4</v>
      </c>
      <c r="B18" s="87" t="s">
        <v>54</v>
      </c>
      <c r="C18" s="68"/>
      <c r="D18" s="56">
        <v>5.6</v>
      </c>
      <c r="E18" s="83" t="s">
        <v>51</v>
      </c>
      <c r="F18" s="70">
        <v>2769.9</v>
      </c>
      <c r="G18" s="71"/>
      <c r="H18" s="71"/>
      <c r="I18" s="72" t="s">
        <v>33</v>
      </c>
      <c r="J18" s="73">
        <f t="shared" si="0"/>
        <v>1</v>
      </c>
      <c r="K18" s="74" t="s">
        <v>34</v>
      </c>
      <c r="L18" s="74" t="s">
        <v>4</v>
      </c>
      <c r="M18" s="75"/>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f>total_amount_ba($B$2,$D$2,D18,F18,J18,K18,M18)</f>
        <v>0</v>
      </c>
      <c r="BB18" s="80">
        <f>BA18+SUM(N18:AZ18)</f>
        <v>0</v>
      </c>
      <c r="BC18" s="81" t="str">
        <f>SpellNumber(L18,BB18)</f>
        <v>INR Zero Only</v>
      </c>
      <c r="IA18" s="30">
        <v>4</v>
      </c>
      <c r="IB18" s="54" t="s">
        <v>54</v>
      </c>
      <c r="IC18" s="30"/>
      <c r="ID18" s="30">
        <v>5.6</v>
      </c>
      <c r="IE18" s="30" t="s">
        <v>51</v>
      </c>
      <c r="IF18" s="31"/>
      <c r="IG18" s="31"/>
      <c r="IH18" s="31"/>
      <c r="II18" s="31"/>
    </row>
    <row r="19" spans="1:243" s="29" customFormat="1" ht="110.25">
      <c r="A19" s="69">
        <v>5</v>
      </c>
      <c r="B19" s="87" t="s">
        <v>55</v>
      </c>
      <c r="C19" s="68"/>
      <c r="D19" s="56">
        <v>65</v>
      </c>
      <c r="E19" s="83" t="s">
        <v>46</v>
      </c>
      <c r="F19" s="70">
        <v>2769.9</v>
      </c>
      <c r="G19" s="71"/>
      <c r="H19" s="71"/>
      <c r="I19" s="72" t="s">
        <v>33</v>
      </c>
      <c r="J19" s="73">
        <f t="shared" si="0"/>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total_amount_ba($B$2,$D$2,D19,F19,J19,K19,M19)</f>
        <v>0</v>
      </c>
      <c r="BB19" s="80">
        <f>BA19+SUM(N19:AZ19)</f>
        <v>0</v>
      </c>
      <c r="BC19" s="81" t="str">
        <f>SpellNumber(L19,BB19)</f>
        <v>INR Zero Only</v>
      </c>
      <c r="IA19" s="30">
        <v>5</v>
      </c>
      <c r="IB19" s="54" t="s">
        <v>55</v>
      </c>
      <c r="IC19" s="30"/>
      <c r="ID19" s="30">
        <v>65</v>
      </c>
      <c r="IE19" s="30" t="s">
        <v>46</v>
      </c>
      <c r="IF19" s="31"/>
      <c r="IG19" s="31"/>
      <c r="IH19" s="31"/>
      <c r="II19" s="31"/>
    </row>
    <row r="20" spans="1:243" s="29" customFormat="1" ht="78.75">
      <c r="A20" s="69">
        <v>6</v>
      </c>
      <c r="B20" s="86" t="s">
        <v>57</v>
      </c>
      <c r="C20" s="68"/>
      <c r="D20" s="56">
        <v>9110</v>
      </c>
      <c r="E20" s="83" t="s">
        <v>45</v>
      </c>
      <c r="F20" s="70">
        <v>2769.9</v>
      </c>
      <c r="G20" s="71"/>
      <c r="H20" s="71"/>
      <c r="I20" s="72" t="s">
        <v>33</v>
      </c>
      <c r="J20" s="73">
        <f t="shared" si="0"/>
        <v>1</v>
      </c>
      <c r="K20" s="74" t="s">
        <v>34</v>
      </c>
      <c r="L20" s="74" t="s">
        <v>4</v>
      </c>
      <c r="M20" s="75"/>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f>total_amount_ba($B$2,$D$2,D20,F20,J20,K20,M20)</f>
        <v>0</v>
      </c>
      <c r="BB20" s="80">
        <f>BA20+SUM(N20:AZ20)</f>
        <v>0</v>
      </c>
      <c r="BC20" s="81" t="str">
        <f>SpellNumber(L20,BB20)</f>
        <v>INR Zero Only</v>
      </c>
      <c r="IA20" s="30">
        <v>6</v>
      </c>
      <c r="IB20" s="54" t="s">
        <v>57</v>
      </c>
      <c r="IC20" s="30"/>
      <c r="ID20" s="30">
        <v>9110</v>
      </c>
      <c r="IE20" s="30" t="s">
        <v>45</v>
      </c>
      <c r="IF20" s="31"/>
      <c r="IG20" s="31"/>
      <c r="IH20" s="31"/>
      <c r="II20" s="31"/>
    </row>
    <row r="21" spans="1:243" s="29" customFormat="1" ht="346.5">
      <c r="A21" s="69">
        <v>7</v>
      </c>
      <c r="B21" s="87" t="s">
        <v>58</v>
      </c>
      <c r="C21" s="68"/>
      <c r="D21" s="56">
        <v>470.96</v>
      </c>
      <c r="E21" s="83" t="s">
        <v>47</v>
      </c>
      <c r="F21" s="70">
        <v>2769.9</v>
      </c>
      <c r="G21" s="71"/>
      <c r="H21" s="71"/>
      <c r="I21" s="72" t="s">
        <v>33</v>
      </c>
      <c r="J21" s="73">
        <f t="shared" si="0"/>
        <v>1</v>
      </c>
      <c r="K21" s="74" t="s">
        <v>34</v>
      </c>
      <c r="L21" s="74" t="s">
        <v>4</v>
      </c>
      <c r="M21" s="75"/>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f>total_amount_ba($B$2,$D$2,D21,F21,J21,K21,M21)</f>
        <v>0</v>
      </c>
      <c r="BB21" s="80">
        <f>BA21+SUM(N21:AZ21)</f>
        <v>0</v>
      </c>
      <c r="BC21" s="81" t="str">
        <f>SpellNumber(L21,BB21)</f>
        <v>INR Zero Only</v>
      </c>
      <c r="IA21" s="30">
        <v>7</v>
      </c>
      <c r="IB21" s="54" t="s">
        <v>58</v>
      </c>
      <c r="IC21" s="30"/>
      <c r="ID21" s="30">
        <v>470.96</v>
      </c>
      <c r="IE21" s="30" t="s">
        <v>47</v>
      </c>
      <c r="IF21" s="31"/>
      <c r="IG21" s="31"/>
      <c r="IH21" s="31"/>
      <c r="II21" s="31"/>
    </row>
    <row r="22" spans="1:243" s="29" customFormat="1" ht="33" customHeight="1">
      <c r="A22" s="62" t="s">
        <v>35</v>
      </c>
      <c r="B22" s="61"/>
      <c r="C22" s="34"/>
      <c r="D22" s="65"/>
      <c r="E22" s="35"/>
      <c r="F22" s="35"/>
      <c r="G22" s="35"/>
      <c r="H22" s="36"/>
      <c r="I22" s="36"/>
      <c r="J22" s="36"/>
      <c r="K22" s="36"/>
      <c r="L22" s="37"/>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0">
        <f>SUM(BA13:BA21)</f>
        <v>0</v>
      </c>
      <c r="BB22" s="60" t="e">
        <f>SUM(#REF!)</f>
        <v>#REF!</v>
      </c>
      <c r="BC22" s="59" t="str">
        <f>SpellNumber($E$2,BA22)</f>
        <v>INR Zero Only</v>
      </c>
      <c r="IA22" s="30"/>
      <c r="IB22" s="30"/>
      <c r="IC22" s="30"/>
      <c r="ID22" s="30"/>
      <c r="IE22" s="30"/>
      <c r="IF22" s="31"/>
      <c r="IG22" s="31"/>
      <c r="IH22" s="31"/>
      <c r="II22" s="31"/>
    </row>
    <row r="23" spans="1:243" s="47" customFormat="1" ht="39" customHeight="1" hidden="1">
      <c r="A23" s="39" t="s">
        <v>36</v>
      </c>
      <c r="B23" s="40"/>
      <c r="C23" s="41"/>
      <c r="D23" s="66"/>
      <c r="E23" s="52" t="s">
        <v>37</v>
      </c>
      <c r="F23" s="53"/>
      <c r="G23" s="42"/>
      <c r="H23" s="43"/>
      <c r="I23" s="43"/>
      <c r="J23" s="43"/>
      <c r="K23" s="44"/>
      <c r="L23" s="45"/>
      <c r="M23" s="46"/>
      <c r="O23" s="29"/>
      <c r="P23" s="29"/>
      <c r="Q23" s="29"/>
      <c r="R23" s="29"/>
      <c r="S23" s="29"/>
      <c r="BA23" s="48">
        <f>IF(ISBLANK(F23),0,IF(E23="Excess (+)",ROUND(BA22+(BA22*F23),2),IF(E23="Less (-)",ROUND(BA22+(BA22*F23*(-1)),2),0)))</f>
        <v>0</v>
      </c>
      <c r="BB23" s="49">
        <f>ROUND(BA23,0)</f>
        <v>0</v>
      </c>
      <c r="BC23" s="28" t="str">
        <f>SpellNumber(L23,BB23)</f>
        <v> Zero Only</v>
      </c>
      <c r="IA23" s="50"/>
      <c r="IB23" s="50"/>
      <c r="IC23" s="50"/>
      <c r="ID23" s="50"/>
      <c r="IE23" s="50"/>
      <c r="IF23" s="51"/>
      <c r="IG23" s="51"/>
      <c r="IH23" s="51"/>
      <c r="II23" s="51"/>
    </row>
    <row r="24" spans="1:243" s="47" customFormat="1" ht="51" customHeight="1">
      <c r="A24" s="62" t="s">
        <v>38</v>
      </c>
      <c r="B24" s="33"/>
      <c r="C24" s="89" t="str">
        <f>SpellNumber($E$2,BA22)</f>
        <v>INR Zero Only</v>
      </c>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IA24" s="50"/>
      <c r="IB24" s="50"/>
      <c r="IC24" s="50"/>
      <c r="ID24" s="50"/>
      <c r="IE24" s="50"/>
      <c r="IF24" s="51"/>
      <c r="IG24" s="51"/>
      <c r="IH24" s="51"/>
      <c r="II24" s="51"/>
    </row>
  </sheetData>
  <sheetProtection password="F5B2" sheet="1"/>
  <mergeCells count="8">
    <mergeCell ref="A9:BC9"/>
    <mergeCell ref="C24:BC24"/>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allowBlank="1" showInputMessage="1" showErrorMessage="1" sqref="L19 L13 L14 L15 L16 L17 L18 L21 L20">
      <formula1>"INR"</formula1>
    </dataValidation>
    <dataValidation type="decimal" allowBlank="1" showErrorMessage="1" errorTitle="Invalid Entry" error="Only Numeric Values are allowed. " sqref="A13:A21">
      <formula1>0</formula1>
      <formula2>999999999999999</formula2>
    </dataValidation>
    <dataValidation type="list" allowBlank="1" showErrorMessage="1" sqref="K13:K21">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1">
      <formula1>0</formula1>
      <formula2>999999999999999</formula2>
    </dataValidation>
    <dataValidation allowBlank="1" showInputMessage="1" showErrorMessage="1" promptTitle="Units" prompt="Please enter Units in text" sqref="E13:E21"/>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list" showErrorMessage="1" sqref="I13:I21">
      <formula1>"Excess(+),Less(-)"</formula1>
      <formula2>0</formula2>
    </dataValidation>
    <dataValidation allowBlank="1" showInputMessage="1" showErrorMessage="1" promptTitle="Addition / Deduction" prompt="Please Choose the correct One" sqref="J13:J21">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4" t="s">
        <v>39</v>
      </c>
      <c r="F6" s="94"/>
      <c r="G6" s="94"/>
      <c r="H6" s="94"/>
      <c r="I6" s="94"/>
      <c r="J6" s="94"/>
      <c r="K6" s="94"/>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2022-08-02T12:14:43Z</cp:lastPrinted>
  <dcterms:created xsi:type="dcterms:W3CDTF">2009-01-30T06:42:42Z</dcterms:created>
  <dcterms:modified xsi:type="dcterms:W3CDTF">2024-06-26T11:45:59Z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