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<sst xmlns="http://schemas.openxmlformats.org/spreadsheetml/2006/main" count="146" uniqueCount="59">
  <si>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</si>
  <si>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</si>
  <si>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</si>
  <si>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</si>
  <si>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</si>
  <si>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</si>
  <si>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</si>
  <si>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</si>
  <si>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</si>
  <si>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</si>
  <si>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</si>
  <si>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</si>
  <si>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</si>
  <si>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</si>
  <si>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</si>
  <si>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</si>
  <si>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</si>
  <si>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</si>
  <si>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</si>
  <si>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</si>
  <si>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</si>
  <si>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</si>
  <si>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</si>
  <si>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</si>
  <si>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</si>
  <si>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</si>
  <si>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</si>
  <si>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</si>
  <si>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</si>
  <si>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</si>
  <si>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</si>
  <si>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</si>
  <si>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</si>
  <si>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</si>
  <si>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</si>
  <si>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</si>
  <si>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</si>
  <si>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</si>
  <si>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</si>
  <si>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</si>
  <si>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</si>
  <si>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</si>
  <si>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</si>
  <si>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</si>
  <si>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</si>
  <si>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</si>
  <si>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</si>
  <si>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</si>
  <si>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Each</t>
  </si>
  <si>
    <t>Name of Work: Providing roofing over the terrace at first floor of Medical Centre near SAC at IISER campus, Vithura</t>
  </si>
  <si>
    <t>Structural steel work riveted, bolted or welded in single/built up sections, trusses and framed work, fencing frames including cutting, hoisting, fixing in position and applying a priming coat of approved epoxy steel primer and two or more coats of synthetic enamel paint, etc complete all as per the direction of Engineer-in-charge. (Scaffolding, ladders, working platform,etc required shall be arranged by the contractor)</t>
  </si>
  <si>
    <t>Steel work in built up tubular (round, square or rectangular hollow tubesetc.) trusses etc., including cutting, hoisting, fixing in position and applying a priming coat of approved epoxy steel primer and two or more coats of synthetic enamel paint, including welding and bolted with special shaped washers etc complete all as per the direction of Engineer-in-charge (Scaffolding, ladders, working platform,etc required shall be arranged by the contractor)</t>
  </si>
  <si>
    <t>Hot finished welded type tubes</t>
  </si>
  <si>
    <t>Providing and fixing 10mm anchor bolts in RCC/masonry walls which includes necessary drilling using hammer drill, tightening of bolts, etc complete all as directed by EIC (Scaffolding, ladders, working platform,etc required shall be arranged by the contractor)</t>
  </si>
  <si>
    <t>Providing and fixing precoated trafford metalic roofing sheet Georoof ultima matte 0.40mm thickness Geo Red  or Jindal or equivalent (size, shape and pitch of corrugation as approved by Engineer-in-charge). The sheet shall be fixed using self drilling /self tapping screws of size (5.5x 55 mm) with EPDM seal, complete upto any pitch in horizontal/ vertical or curved surfaces, excluding the cost of purlins, rafters and trusses but including charges towards cutting to size and shape wherever required,  etc. (Scaffolding, ladders, working platform,etc required shall be arranged by the contractor)</t>
  </si>
  <si>
    <t>Providing and fixing precoated galvanised steel sheet roofing accessories 0.50 mm (+ 0.05 %) total coated thickness, Zinc coating 120 grams per sqm as per IS: 277, in 240 mpa steel grade, 5-7 microns epoxy primer on both side of the sheet and polyester top coat 15-18 microns using self drilling/ self tapping screws complete : 
(Scaffolding, ladders, working platform,etc required shall be arranged by the contractor)</t>
  </si>
  <si>
    <t xml:space="preserve">Ridges plain (500 - 600mm) </t>
  </si>
  <si>
    <t>Gutter (600 mm over all girth)</t>
  </si>
  <si>
    <t>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</si>
</sst>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68.75">
      <c r="A13" s="69">
        <v>1</v>
      </c>
      <c r="B13" s="82" t="s">
        <v>50</v>
      </c>
      <c r="C13" s="68"/>
      <c r="D13" s="56">
        <v>55</v>
      </c>
      <c r="E13" s="57" t="s">
        <v>47</v>
      </c>
      <c r="F13" s="70">
        <v>404.06</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50</v>
      </c>
      <c r="IC13" s="30"/>
      <c r="ID13" s="30">
        <v>55</v>
      </c>
      <c r="IE13" s="30" t="s">
        <v>47</v>
      </c>
      <c r="IF13" s="31"/>
      <c r="IG13" s="31"/>
      <c r="IH13" s="31"/>
      <c r="II13" s="31"/>
    </row>
    <row r="14" spans="1:243" s="29" customFormat="1" ht="187.5">
      <c r="A14" s="69">
        <v>2</v>
      </c>
      <c r="B14" s="82" t="s">
        <v>51</v>
      </c>
      <c r="C14" s="68"/>
      <c r="D14" s="56"/>
      <c r="E14" s="57"/>
      <c r="F14" s="70"/>
      <c r="G14" s="71"/>
      <c r="H14" s="71"/>
      <c r="I14" s="72" t="s">
        <v>33</v>
      </c>
      <c r="J14" s="73">
        <f>IF(I14="Less(-)",-1,1)</f>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2</v>
      </c>
      <c r="IB14" s="54" t="s">
        <v>51</v>
      </c>
      <c r="IC14" s="30"/>
      <c r="ID14" s="30"/>
      <c r="IE14" s="30"/>
      <c r="IF14" s="31"/>
      <c r="IG14" s="31"/>
      <c r="IH14" s="31"/>
      <c r="II14" s="31"/>
    </row>
    <row r="15" spans="1:243" s="29" customFormat="1" ht="18.75">
      <c r="A15" s="69">
        <v>2.1</v>
      </c>
      <c r="B15" s="82" t="s">
        <v>52</v>
      </c>
      <c r="C15" s="68"/>
      <c r="D15" s="56">
        <v>1900</v>
      </c>
      <c r="E15" s="57" t="s">
        <v>47</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2.1</v>
      </c>
      <c r="IB15" s="54" t="s">
        <v>52</v>
      </c>
      <c r="IC15" s="30"/>
      <c r="ID15" s="30">
        <v>1900</v>
      </c>
      <c r="IE15" s="30" t="s">
        <v>47</v>
      </c>
      <c r="IF15" s="31"/>
      <c r="IG15" s="31"/>
      <c r="IH15" s="31"/>
      <c r="II15" s="31"/>
    </row>
    <row r="16" spans="1:243" s="29" customFormat="1" ht="112.5">
      <c r="A16" s="69">
        <v>3</v>
      </c>
      <c r="B16" s="82" t="s">
        <v>53</v>
      </c>
      <c r="C16" s="68"/>
      <c r="D16" s="56">
        <v>72</v>
      </c>
      <c r="E16" s="57" t="s">
        <v>48</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53</v>
      </c>
      <c r="IC16" s="30"/>
      <c r="ID16" s="30">
        <v>72</v>
      </c>
      <c r="IE16" s="30" t="s">
        <v>48</v>
      </c>
      <c r="IF16" s="31"/>
      <c r="IG16" s="31"/>
      <c r="IH16" s="31"/>
      <c r="II16" s="31"/>
    </row>
    <row r="17" spans="1:243" s="29" customFormat="1" ht="243.75">
      <c r="A17" s="69">
        <v>4</v>
      </c>
      <c r="B17" s="82" t="s">
        <v>54</v>
      </c>
      <c r="C17" s="68"/>
      <c r="D17" s="56">
        <v>240</v>
      </c>
      <c r="E17" s="57" t="s">
        <v>46</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v>
      </c>
      <c r="IB17" s="54" t="s">
        <v>54</v>
      </c>
      <c r="IC17" s="30"/>
      <c r="ID17" s="30">
        <v>240</v>
      </c>
      <c r="IE17" s="30" t="s">
        <v>46</v>
      </c>
      <c r="IF17" s="31"/>
      <c r="IG17" s="31"/>
      <c r="IH17" s="31"/>
      <c r="II17" s="31"/>
    </row>
    <row r="18" spans="1:243" s="29" customFormat="1" ht="168.75">
      <c r="A18" s="69">
        <v>5</v>
      </c>
      <c r="B18" s="82" t="s">
        <v>55</v>
      </c>
      <c r="C18" s="68"/>
      <c r="D18" s="56"/>
      <c r="E18" s="57"/>
      <c r="F18" s="70"/>
      <c r="G18" s="71"/>
      <c r="H18" s="71"/>
      <c r="I18" s="72" t="s">
        <v>33</v>
      </c>
      <c r="J18" s="73">
        <f>IF(I18="Less(-)",-1,1)</f>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5</v>
      </c>
      <c r="IB18" s="54" t="s">
        <v>55</v>
      </c>
      <c r="IC18" s="30"/>
      <c r="ID18" s="30"/>
      <c r="IE18" s="30"/>
      <c r="IF18" s="31"/>
      <c r="IG18" s="31"/>
      <c r="IH18" s="31"/>
      <c r="II18" s="31"/>
    </row>
    <row r="19" spans="1:243" s="29" customFormat="1" ht="18.75">
      <c r="A19" s="69">
        <v>5.1</v>
      </c>
      <c r="B19" s="82" t="s">
        <v>56</v>
      </c>
      <c r="C19" s="68"/>
      <c r="D19" s="56">
        <v>36</v>
      </c>
      <c r="E19" s="57" t="s">
        <v>58</v>
      </c>
      <c r="F19" s="70">
        <v>2769.9</v>
      </c>
      <c r="G19" s="71"/>
      <c r="H19" s="71"/>
      <c r="I19" s="72" t="s">
        <v>33</v>
      </c>
      <c r="J19" s="73">
        <f>IF(I19="Less(-)",-1,1)</f>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5.1</v>
      </c>
      <c r="IB19" s="54" t="s">
        <v>56</v>
      </c>
      <c r="IC19" s="30"/>
      <c r="ID19" s="30">
        <v>36</v>
      </c>
      <c r="IE19" s="30" t="s">
        <v>58</v>
      </c>
      <c r="IF19" s="31"/>
      <c r="IG19" s="31"/>
      <c r="IH19" s="31"/>
      <c r="II19" s="31"/>
    </row>
    <row r="20" spans="1:243" s="29" customFormat="1" ht="18.75">
      <c r="A20" s="69">
        <v>5.2</v>
      </c>
      <c r="B20" s="82" t="s">
        <v>57</v>
      </c>
      <c r="C20" s="68"/>
      <c r="D20" s="56">
        <v>24</v>
      </c>
      <c r="E20" s="57" t="s">
        <v>58</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5.2</v>
      </c>
      <c r="IB20" s="54" t="s">
        <v>57</v>
      </c>
      <c r="IC20" s="30"/>
      <c r="ID20" s="30">
        <v>24</v>
      </c>
      <c r="IE20" s="30" t="s">
        <v>58</v>
      </c>
      <c r="IF20" s="31"/>
      <c r="IG20" s="31"/>
      <c r="IH20" s="31"/>
      <c r="II20" s="31"/>
    </row>
    <row r="21" spans="1:243" s="29" customFormat="1" ht="33" customHeight="1">
      <c r="A21" s="62" t="s">
        <v>35</v>
      </c>
      <c r="B21" s="61"/>
      <c r="C21" s="34"/>
      <c r="D21" s="65"/>
      <c r="E21" s="35"/>
      <c r="F21" s="35"/>
      <c r="G21" s="35"/>
      <c r="H21" s="36"/>
      <c r="I21" s="36"/>
      <c r="J21" s="36"/>
      <c r="K21" s="36"/>
      <c r="L21" s="37"/>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SUM(BA13:BA20)</f>
        <v>0</v>
      </c>
      <c r="BB21" s="60">
        <f>SUM(BB13:BB13)</f>
        <v>0</v>
      </c>
      <c r="BC21" s="59" t="str">
        <f>SpellNumber($E$2,BA21)</f>
        <v>INR Zero Only</v>
      </c>
      <c r="IA21" s="30"/>
      <c r="IB21" s="30"/>
      <c r="IC21" s="30"/>
      <c r="ID21" s="30"/>
      <c r="IE21" s="30"/>
      <c r="IF21" s="31"/>
      <c r="IG21" s="31"/>
      <c r="IH21" s="31"/>
      <c r="II21" s="31"/>
    </row>
    <row r="22" spans="1:243" s="47" customFormat="1" ht="39" customHeight="1" hidden="1">
      <c r="A22" s="39" t="s">
        <v>36</v>
      </c>
      <c r="B22" s="40"/>
      <c r="C22" s="41"/>
      <c r="D22" s="66"/>
      <c r="E22" s="52" t="s">
        <v>37</v>
      </c>
      <c r="F22" s="53"/>
      <c r="G22" s="42"/>
      <c r="H22" s="43"/>
      <c r="I22" s="43"/>
      <c r="J22" s="43"/>
      <c r="K22" s="44"/>
      <c r="L22" s="45"/>
      <c r="M22" s="46"/>
      <c r="O22" s="29"/>
      <c r="P22" s="29"/>
      <c r="Q22" s="29"/>
      <c r="R22" s="29"/>
      <c r="S22" s="29"/>
      <c r="BA22" s="48">
        <f>IF(ISBLANK(F22),0,IF(E22="Excess (+)",ROUND(BA21+(BA21*F22),2),IF(E22="Less (-)",ROUND(BA21+(BA21*F22*(-1)),2),0)))</f>
        <v>0</v>
      </c>
      <c r="BB22" s="49">
        <f>ROUND(BA22,0)</f>
        <v>0</v>
      </c>
      <c r="BC22" s="28" t="str">
        <f>SpellNumber(L22,BB22)</f>
        <v> Zero Only</v>
      </c>
      <c r="IA22" s="50"/>
      <c r="IB22" s="50"/>
      <c r="IC22" s="50"/>
      <c r="ID22" s="50"/>
      <c r="IE22" s="50"/>
      <c r="IF22" s="51"/>
      <c r="IG22" s="51"/>
      <c r="IH22" s="51"/>
      <c r="II22" s="51"/>
    </row>
    <row r="23" spans="1:243" s="47" customFormat="1" ht="51" customHeight="1">
      <c r="A23" s="62" t="s">
        <v>38</v>
      </c>
      <c r="B23" s="33"/>
      <c r="C23" s="84" t="str">
        <f>SpellNumber($E$2,BA21)</f>
        <v>INR Zero Only</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IA23" s="50"/>
      <c r="IB23" s="50"/>
      <c r="IC23" s="50"/>
      <c r="ID23" s="50"/>
      <c r="IE23" s="50"/>
      <c r="IF23" s="51"/>
      <c r="IG23" s="51"/>
      <c r="IH23" s="51"/>
      <c r="II23" s="51"/>
    </row>
  </sheetData>
  <sheetProtection password="F5B2" sheet="1"/>
  <mergeCells count="8">
    <mergeCell ref="A9:BC9"/>
    <mergeCell ref="C23:BC2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InputMessage="1" showErrorMessage="1" sqref="L13 L14 L15 L16 L17 L18 L20 L19">
      <formula1>"INR"</formula1>
    </dataValidation>
    <dataValidation type="decimal" allowBlank="1" showErrorMessage="1" errorTitle="Invalid Entry" error="Only Numeric Values are allowed. " sqref="A13:A20">
      <formula1>0</formula1>
      <formula2>999999999999999</formula2>
    </dataValidation>
    <dataValidation type="list" allowBlank="1" showErrorMessage="1" sqref="K13:K2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2024-03-05T04:56:25Z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