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<sst xmlns="http://schemas.openxmlformats.org/spreadsheetml/2006/main" count="173" uniqueCount="65">
  <si>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</si>
  <si>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</si>
  <si>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</si>
  <si>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</si>
  <si>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</si>
  <si>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</si>
  <si>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</si>
  <si>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</si>
  <si>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</si>
  <si>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</si>
  <si>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</si>
  <si>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</si>
  <si>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</si>
  <si>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</si>
  <si>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</si>
  <si>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</si>
  <si>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</si>
  <si>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</si>
  <si>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</si>
  <si>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</si>
  <si>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</si>
  <si>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</si>
  <si>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</si>
  <si>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</si>
  <si>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</si>
  <si>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</si>
  <si>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</si>
  <si>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</si>
  <si>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</si>
  <si>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</si>
  <si>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</si>
  <si>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</si>
  <si>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</si>
  <si>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</si>
  <si>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</si>
  <si>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</si>
  <si>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</si>
  <si>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</si>
  <si>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</si>
  <si>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</si>
  <si>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</si>
  <si>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</si>
  <si>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</si>
  <si>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</si>
  <si>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</si>
  <si>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</si>
  <si>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</si>
  <si>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Cum</t>
  </si>
  <si>
    <t>Hot finished welded type tubes</t>
  </si>
  <si>
    <t>m</t>
  </si>
  <si>
    <t>Name of Work: Providing chain-link/ barbed wire fencing at the boundary between IISER and stream Near Playground at IISER Campus, Thiruvananthapuram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</si>
  <si>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</si>
  <si>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</si>
  <si>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gradeexcluding the cost of centering and shuttering - All work up to plinthlevel :</t>
  </si>
  <si>
    <t>1:3:6 (1 Cement : 3 coarse sand (zone-III) : 6 graded stone aggregate 20 mm nominal size).</t>
  </si>
  <si>
    <t>Providing and fixing G.I. chain link fabric fencing of required width in mesh size 50x50 mm including strengthening with 2 mm dia wire or nuts, bolts and washers as required complete as per the direction of Engineer-in-charge Made of G.I. wire of dia 4 mm</t>
  </si>
  <si>
    <t>Made of G.I. wire of dia. 4 mm, PVC coated to achieve outer dia not less than 5 mm in required colour and shade</t>
  </si>
  <si>
    <t>Steel work welded in built up sections/ framed work, including cutting, hoisting, fixing in position and applying a priming coat of approved steel primer including two coats of synthetic enamel paint using structural steel etc. as required.</t>
  </si>
  <si>
    <t xml:space="preserve">Steel work welded in built up sections/ framed work, including cutting, hoisting, fixing in position and applying a priming coat of approved steel primer including two coats of synthetic enamel paint using structural steel etc. as required </t>
  </si>
  <si>
    <t>In gratings, frames, guard bar, ladder, railings, brackets, gates and similar works</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</si>
  <si>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
(a)With G.I. barbed wire</t>
  </si>
  <si>
    <t>Providing Anchor fasteners of m/s HILTI or equivalent including drilling necessary holes and fixing ete are completed by the directions of the Engineer in charge.</t>
  </si>
  <si>
    <t>M 10 x 100 mm</t>
  </si>
  <si>
    <t>Kg.</t>
  </si>
  <si>
    <t>Each</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</si>
</sst>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50">
      <c r="A13" s="69">
        <v>1</v>
      </c>
      <c r="B13" s="82" t="s">
        <v>51</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51</v>
      </c>
      <c r="IC13" s="30"/>
      <c r="ID13" s="30"/>
      <c r="IE13" s="30"/>
      <c r="IF13" s="31"/>
      <c r="IG13" s="31"/>
      <c r="IH13" s="31"/>
      <c r="II13" s="31"/>
    </row>
    <row r="14" spans="1:243" s="29" customFormat="1" ht="18.75">
      <c r="A14" s="69">
        <v>1.1</v>
      </c>
      <c r="B14" s="82" t="s">
        <v>52</v>
      </c>
      <c r="C14" s="68"/>
      <c r="D14" s="56">
        <v>3</v>
      </c>
      <c r="E14" s="57" t="s">
        <v>47</v>
      </c>
      <c r="F14" s="70">
        <v>7830.55</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52</v>
      </c>
      <c r="IC14" s="30"/>
      <c r="ID14" s="30">
        <v>3</v>
      </c>
      <c r="IE14" s="30" t="s">
        <v>47</v>
      </c>
      <c r="IF14" s="31"/>
      <c r="IG14" s="31"/>
      <c r="IH14" s="31"/>
      <c r="II14" s="31"/>
    </row>
    <row r="15" spans="1:243" s="29" customFormat="1" ht="56.25">
      <c r="A15" s="69">
        <v>2</v>
      </c>
      <c r="B15" s="82" t="s">
        <v>53</v>
      </c>
      <c r="C15" s="68"/>
      <c r="D15" s="56"/>
      <c r="E15" s="57"/>
      <c r="F15" s="70"/>
      <c r="G15" s="71"/>
      <c r="H15" s="71"/>
      <c r="I15" s="72" t="s">
        <v>33</v>
      </c>
      <c r="J15" s="73">
        <f>IF(I15="Less(-)",-1,1)</f>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53</v>
      </c>
      <c r="IC15" s="30"/>
      <c r="ID15" s="30"/>
      <c r="IE15" s="30"/>
      <c r="IF15" s="31"/>
      <c r="IG15" s="31"/>
      <c r="IH15" s="31"/>
      <c r="II15" s="31"/>
    </row>
    <row r="16" spans="1:243" s="29" customFormat="1" ht="37.5">
      <c r="A16" s="69">
        <v>2.1</v>
      </c>
      <c r="B16" s="82" t="s">
        <v>54</v>
      </c>
      <c r="C16" s="68"/>
      <c r="D16" s="56">
        <v>2</v>
      </c>
      <c r="E16" s="57" t="s">
        <v>47</v>
      </c>
      <c r="F16" s="70">
        <v>404.06</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54</v>
      </c>
      <c r="IC16" s="30"/>
      <c r="ID16" s="30">
        <v>2</v>
      </c>
      <c r="IE16" s="30" t="s">
        <v>47</v>
      </c>
      <c r="IF16" s="31"/>
      <c r="IG16" s="31"/>
      <c r="IH16" s="31"/>
      <c r="II16" s="31"/>
    </row>
    <row r="17" spans="1:243" s="29" customFormat="1" ht="112.5">
      <c r="A17" s="69">
        <v>3</v>
      </c>
      <c r="B17" s="82" t="s">
        <v>55</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3</v>
      </c>
      <c r="IB17" s="54" t="s">
        <v>55</v>
      </c>
      <c r="IC17" s="30"/>
      <c r="ID17" s="30"/>
      <c r="IE17" s="30"/>
      <c r="IF17" s="31"/>
      <c r="IG17" s="31"/>
      <c r="IH17" s="31"/>
      <c r="II17" s="31"/>
    </row>
    <row r="18" spans="1:243" s="29" customFormat="1" ht="56.25">
      <c r="A18" s="69">
        <v>3.1</v>
      </c>
      <c r="B18" s="82" t="s">
        <v>56</v>
      </c>
      <c r="C18" s="68"/>
      <c r="D18" s="56">
        <v>300</v>
      </c>
      <c r="E18" s="57" t="s">
        <v>46</v>
      </c>
      <c r="F18" s="70">
        <v>2769.9</v>
      </c>
      <c r="G18" s="71"/>
      <c r="H18" s="71"/>
      <c r="I18" s="72" t="s">
        <v>33</v>
      </c>
      <c r="J18" s="73">
        <f aca="true" t="shared" si="0" ref="J18:J25">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3.1</v>
      </c>
      <c r="IB18" s="54" t="s">
        <v>56</v>
      </c>
      <c r="IC18" s="30"/>
      <c r="ID18" s="30">
        <v>300</v>
      </c>
      <c r="IE18" s="30" t="s">
        <v>46</v>
      </c>
      <c r="IF18" s="31"/>
      <c r="IG18" s="31"/>
      <c r="IH18" s="31"/>
      <c r="II18" s="31"/>
    </row>
    <row r="19" spans="1:243" s="29" customFormat="1" ht="54.75" customHeight="1">
      <c r="A19" s="69">
        <v>4</v>
      </c>
      <c r="B19" s="82" t="s">
        <v>57</v>
      </c>
      <c r="C19" s="68"/>
      <c r="D19" s="56"/>
      <c r="E19" s="57"/>
      <c r="F19" s="70"/>
      <c r="G19" s="71"/>
      <c r="H19" s="71"/>
      <c r="I19" s="72" t="s">
        <v>33</v>
      </c>
      <c r="J19" s="73">
        <f t="shared" si="0"/>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57</v>
      </c>
      <c r="IC19" s="30"/>
      <c r="ID19" s="30"/>
      <c r="IE19" s="30"/>
      <c r="IF19" s="31"/>
      <c r="IG19" s="31"/>
      <c r="IH19" s="31"/>
      <c r="II19" s="31"/>
    </row>
    <row r="20" spans="1:243" s="29" customFormat="1" ht="18.75">
      <c r="A20" s="69">
        <v>4.1</v>
      </c>
      <c r="B20" s="82" t="s">
        <v>48</v>
      </c>
      <c r="C20" s="68"/>
      <c r="D20" s="56">
        <v>1842</v>
      </c>
      <c r="E20" s="57" t="s">
        <v>63</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4.1</v>
      </c>
      <c r="IB20" s="54" t="s">
        <v>48</v>
      </c>
      <c r="IC20" s="30"/>
      <c r="ID20" s="30">
        <v>1842</v>
      </c>
      <c r="IE20" s="30" t="s">
        <v>63</v>
      </c>
      <c r="IF20" s="31"/>
      <c r="IG20" s="31"/>
      <c r="IH20" s="31"/>
      <c r="II20" s="31"/>
    </row>
    <row r="21" spans="1:243" s="29" customFormat="1" ht="93.75">
      <c r="A21" s="69">
        <v>5</v>
      </c>
      <c r="B21" s="82" t="s">
        <v>58</v>
      </c>
      <c r="C21" s="68"/>
      <c r="D21" s="56"/>
      <c r="E21" s="57"/>
      <c r="F21" s="70"/>
      <c r="G21" s="71"/>
      <c r="H21" s="71"/>
      <c r="I21" s="72" t="s">
        <v>33</v>
      </c>
      <c r="J21" s="73">
        <f t="shared" si="0"/>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5</v>
      </c>
      <c r="IB21" s="54" t="s">
        <v>58</v>
      </c>
      <c r="IC21" s="30"/>
      <c r="ID21" s="30"/>
      <c r="IE21" s="30"/>
      <c r="IF21" s="31"/>
      <c r="IG21" s="31"/>
      <c r="IH21" s="31"/>
      <c r="II21" s="31"/>
    </row>
    <row r="22" spans="1:243" s="29" customFormat="1" ht="37.5">
      <c r="A22" s="69">
        <v>5.1</v>
      </c>
      <c r="B22" s="82" t="s">
        <v>59</v>
      </c>
      <c r="C22" s="68"/>
      <c r="D22" s="56">
        <v>342</v>
      </c>
      <c r="E22" s="57" t="s">
        <v>63</v>
      </c>
      <c r="F22" s="70">
        <v>2769.9</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5.1</v>
      </c>
      <c r="IB22" s="54" t="s">
        <v>59</v>
      </c>
      <c r="IC22" s="30"/>
      <c r="ID22" s="30">
        <v>342</v>
      </c>
      <c r="IE22" s="30" t="s">
        <v>63</v>
      </c>
      <c r="IF22" s="31"/>
      <c r="IG22" s="31"/>
      <c r="IH22" s="31"/>
      <c r="II22" s="31"/>
    </row>
    <row r="23" spans="1:243" s="29" customFormat="1" ht="262.5">
      <c r="A23" s="69">
        <v>6</v>
      </c>
      <c r="B23" s="82" t="s">
        <v>60</v>
      </c>
      <c r="C23" s="68"/>
      <c r="D23" s="56">
        <v>660</v>
      </c>
      <c r="E23" s="57" t="s">
        <v>49</v>
      </c>
      <c r="F23" s="70">
        <v>2769.9</v>
      </c>
      <c r="G23" s="71"/>
      <c r="H23" s="71"/>
      <c r="I23" s="72" t="s">
        <v>33</v>
      </c>
      <c r="J23" s="73">
        <f t="shared" si="0"/>
        <v>1</v>
      </c>
      <c r="K23" s="74" t="s">
        <v>34</v>
      </c>
      <c r="L23" s="74" t="s">
        <v>4</v>
      </c>
      <c r="M23" s="75"/>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f>total_amount_ba($B$2,$D$2,D23,F23,J23,K23,M23)</f>
        <v>0</v>
      </c>
      <c r="BB23" s="80">
        <f>BA23+SUM(N23:AZ23)</f>
        <v>0</v>
      </c>
      <c r="BC23" s="81" t="str">
        <f>SpellNumber(L23,BB23)</f>
        <v>INR Zero Only</v>
      </c>
      <c r="IA23" s="30">
        <v>6</v>
      </c>
      <c r="IB23" s="54" t="s">
        <v>60</v>
      </c>
      <c r="IC23" s="30"/>
      <c r="ID23" s="30">
        <v>660</v>
      </c>
      <c r="IE23" s="30" t="s">
        <v>49</v>
      </c>
      <c r="IF23" s="31"/>
      <c r="IG23" s="31"/>
      <c r="IH23" s="31"/>
      <c r="II23" s="31"/>
    </row>
    <row r="24" spans="1:243" s="29" customFormat="1" ht="75">
      <c r="A24" s="69">
        <v>7</v>
      </c>
      <c r="B24" s="82" t="s">
        <v>61</v>
      </c>
      <c r="C24" s="68"/>
      <c r="D24" s="56"/>
      <c r="E24" s="57"/>
      <c r="F24" s="70"/>
      <c r="G24" s="71"/>
      <c r="H24" s="71"/>
      <c r="I24" s="72" t="s">
        <v>33</v>
      </c>
      <c r="J24" s="73">
        <f t="shared" si="0"/>
        <v>1</v>
      </c>
      <c r="K24" s="74" t="s">
        <v>34</v>
      </c>
      <c r="L24" s="74" t="s">
        <v>4</v>
      </c>
      <c r="M24" s="57"/>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c r="BB24" s="80"/>
      <c r="BC24" s="81"/>
      <c r="IA24" s="30">
        <v>7</v>
      </c>
      <c r="IB24" s="54" t="s">
        <v>61</v>
      </c>
      <c r="IC24" s="30"/>
      <c r="ID24" s="30"/>
      <c r="IE24" s="30"/>
      <c r="IF24" s="31"/>
      <c r="IG24" s="31"/>
      <c r="IH24" s="31"/>
      <c r="II24" s="31"/>
    </row>
    <row r="25" spans="1:243" s="29" customFormat="1" ht="18.75">
      <c r="A25" s="69">
        <v>7.1</v>
      </c>
      <c r="B25" s="82" t="s">
        <v>62</v>
      </c>
      <c r="C25" s="68"/>
      <c r="D25" s="56">
        <v>240</v>
      </c>
      <c r="E25" s="57" t="s">
        <v>64</v>
      </c>
      <c r="F25" s="70">
        <v>2769.9</v>
      </c>
      <c r="G25" s="71"/>
      <c r="H25" s="71"/>
      <c r="I25" s="72" t="s">
        <v>33</v>
      </c>
      <c r="J25" s="73">
        <f t="shared" si="0"/>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7.1</v>
      </c>
      <c r="IB25" s="54" t="s">
        <v>62</v>
      </c>
      <c r="IC25" s="30"/>
      <c r="ID25" s="30">
        <v>240</v>
      </c>
      <c r="IE25" s="30" t="s">
        <v>64</v>
      </c>
      <c r="IF25" s="31"/>
      <c r="IG25" s="31"/>
      <c r="IH25" s="31"/>
      <c r="II25" s="31"/>
    </row>
    <row r="26" spans="1:243" s="29" customFormat="1" ht="33" customHeight="1">
      <c r="A26" s="62" t="s">
        <v>35</v>
      </c>
      <c r="B26" s="61"/>
      <c r="C26" s="34"/>
      <c r="D26" s="65"/>
      <c r="E26" s="35"/>
      <c r="F26" s="35"/>
      <c r="G26" s="35"/>
      <c r="H26" s="36"/>
      <c r="I26" s="36"/>
      <c r="J26" s="36"/>
      <c r="K26" s="36"/>
      <c r="L26" s="37"/>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0">
        <f>SUM(BA13:BA25)</f>
        <v>0</v>
      </c>
      <c r="BB26" s="60">
        <f>SUM(BB13:BB18)</f>
        <v>0</v>
      </c>
      <c r="BC26" s="59" t="str">
        <f>SpellNumber($E$2,BA26)</f>
        <v>INR Zero Only</v>
      </c>
      <c r="IA26" s="30"/>
      <c r="IB26" s="30"/>
      <c r="IC26" s="30"/>
      <c r="ID26" s="30"/>
      <c r="IE26" s="30"/>
      <c r="IF26" s="31"/>
      <c r="IG26" s="31"/>
      <c r="IH26" s="31"/>
      <c r="II26" s="31"/>
    </row>
    <row r="27" spans="1:243" s="47" customFormat="1" ht="39" customHeight="1" hidden="1">
      <c r="A27" s="39" t="s">
        <v>36</v>
      </c>
      <c r="B27" s="40"/>
      <c r="C27" s="41"/>
      <c r="D27" s="66"/>
      <c r="E27" s="52" t="s">
        <v>37</v>
      </c>
      <c r="F27" s="53"/>
      <c r="G27" s="42"/>
      <c r="H27" s="43"/>
      <c r="I27" s="43"/>
      <c r="J27" s="43"/>
      <c r="K27" s="44"/>
      <c r="L27" s="45"/>
      <c r="M27" s="46"/>
      <c r="O27" s="29"/>
      <c r="P27" s="29"/>
      <c r="Q27" s="29"/>
      <c r="R27" s="29"/>
      <c r="S27" s="29"/>
      <c r="BA27" s="48">
        <f>IF(ISBLANK(F27),0,IF(E27="Excess (+)",ROUND(BA26+(BA26*F27),2),IF(E27="Less (-)",ROUND(BA26+(BA26*F27*(-1)),2),0)))</f>
        <v>0</v>
      </c>
      <c r="BB27" s="49">
        <f>ROUND(BA27,0)</f>
        <v>0</v>
      </c>
      <c r="BC27" s="28" t="str">
        <f>SpellNumber(L27,BB27)</f>
        <v> Zero Only</v>
      </c>
      <c r="IA27" s="50"/>
      <c r="IB27" s="50"/>
      <c r="IC27" s="50"/>
      <c r="ID27" s="50"/>
      <c r="IE27" s="50"/>
      <c r="IF27" s="51"/>
      <c r="IG27" s="51"/>
      <c r="IH27" s="51"/>
      <c r="II27" s="51"/>
    </row>
    <row r="28" spans="1:243" s="47" customFormat="1" ht="51" customHeight="1">
      <c r="A28" s="62" t="s">
        <v>38</v>
      </c>
      <c r="B28" s="33"/>
      <c r="C28" s="84" t="str">
        <f>SpellNumber($E$2,BA26)</f>
        <v>INR Zero Only</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IA28" s="50"/>
      <c r="IB28" s="50"/>
      <c r="IC28" s="50"/>
      <c r="ID28" s="50"/>
      <c r="IE28" s="50"/>
      <c r="IF28" s="51"/>
      <c r="IG28" s="51"/>
      <c r="IH28" s="51"/>
      <c r="II28" s="51"/>
    </row>
  </sheetData>
  <sheetProtection password="F5B2" sheet="1"/>
  <mergeCells count="8">
    <mergeCell ref="A9:BC9"/>
    <mergeCell ref="C28:BC2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L25 L13 L14 L15 L16 L17 L18 L19 L20 L21 L22 L23 L24">
      <formula1>"INR"</formula1>
    </dataValidation>
    <dataValidation type="decimal" allowBlank="1" showErrorMessage="1" errorTitle="Invalid Entry" error="Only Numeric Values are allowed. " sqref="A13:A25">
      <formula1>0</formula1>
      <formula2>999999999999999</formula2>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2022-08-02T12:14:43Z</cp:lastPrinted>
  <dcterms:created xsi:type="dcterms:W3CDTF">2009-01-30T06:42:42Z</dcterms:created>
  <dcterms:modified xsi:type="dcterms:W3CDTF">2023-11-15T10:26:51Z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