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<sst xmlns="http://schemas.openxmlformats.org/spreadsheetml/2006/main" count="151" uniqueCount="69">
  <si>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</si>
  <si>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</si>
  <si>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</si>
  <si>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</si>
  <si>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</si>
  <si>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</si>
  <si>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</si>
  <si>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</si>
  <si>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</si>
  <si>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</si>
  <si>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</si>
  <si>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</si>
  <si>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</si>
  <si>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</si>
  <si>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</si>
  <si>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</si>
  <si>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</si>
  <si>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</si>
  <si>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</si>
  <si>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</si>
  <si>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</si>
  <si>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</si>
  <si>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</si>
  <si>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</si>
  <si>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</si>
  <si>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</si>
  <si>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</si>
  <si>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</si>
  <si>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</si>
  <si>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</si>
  <si>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</si>
  <si>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</si>
  <si>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</si>
  <si>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</si>
  <si>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</si>
  <si>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</si>
  <si>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</si>
  <si>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</si>
  <si>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</si>
  <si>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</si>
  <si>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</si>
  <si>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</si>
  <si>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</si>
  <si>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</si>
  <si>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</si>
  <si>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</si>
  <si>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</si>
  <si>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Cum</t>
  </si>
  <si>
    <t>All kinds of soil</t>
  </si>
  <si>
    <t>Earth work in excavation by mechanical means (Hydraulic excavator) / manual means in foundation trenches or drains (not exceeding 1.5 m in width or 10 sqm on plan), including dressing of sides and
ramming of bottoms, lift up to 1.5 m, including getting out the excavated soil and disposal of surplus excavated soil as directed, within a lead of 50 m.</t>
  </si>
  <si>
    <t>1:5:10 (1 cement : 5 coarse sand (zone-III): 10 graded stone aggregate 40 mm nominal size).</t>
  </si>
  <si>
    <t>Random rubble masonry with hard stone in foundation and plinth including levelling up with cement concrete 1:6:12 (1 cement : 6 coarse sand : 12 graded stone aggregate 20 mm nominal size) upto plinth level with :</t>
  </si>
  <si>
    <t>Cement mortar 1:6 (1 cement : 6 coarse sand)</t>
  </si>
  <si>
    <t>Filling available excavated earth (excluding rock) in trenches, plinth, sides of foundations etc. in layers not exceeding 20cm in depth, consolidating each deposited layer by ramming and watering, lead up to 50 m and lift upto 1.5 m.</t>
  </si>
  <si>
    <t>Centering and shuttering including strutting, propping etc. and emoval of form work for :</t>
  </si>
  <si>
    <t>Foundations, footings, bases for columns</t>
  </si>
  <si>
    <t>Suspended floors, roofs, landings, balconies and access platform</t>
  </si>
  <si>
    <t>Hot finished welded type tubes</t>
  </si>
  <si>
    <t>Providing and fixing precoated trafford metalic roofing sheet Georoof ultima matte or Jindal (make and colour of coating as per client approval) 0.35mm thickness size, shape and pitch of corrugation as approved by Engineer-in-charge). The sheet shall be fixed using self drilling /self tapping screws of size (5.5x 55 mm) with EPDM seal, complete upto any pitch in horizontal/ vertical or curved surfaces, excluding the cost of purlins, rafters and trusses but including charges towards cutting to size and shape wherever required,  etc.</t>
  </si>
  <si>
    <t>Kg</t>
  </si>
  <si>
    <t>Earth work in surface excavation not exceeding 30 cm in depth but exceeding 1.5 m in width as well as 10 sqm on plan including getting out and disposal of excavated earth upto 50 m and lift upto 1.5 m, as directed by Engineer-in- Charge:</t>
  </si>
  <si>
    <t>Providing and laying 60mm thick faciory made cement concrete interlocking paver block of M -30 grade made by block making machine with strong vibratory compaction, of approved s;ze, design &amp; shape, laid in required colour and pattern over and including 50mm thick compacted bed of coarse sand, filling the joints with line sand etc. all complete as per the direction of Engineer-in-charge.</t>
  </si>
  <si>
    <t>Steel work in built up tubular (round, square or rectangular hollow tubesetc.) trusses etc., including cutting, hoisting, fixing in position andapplying a priming coat of approved steel primer, including welding and bolted with special shaped washers etc. complete.</t>
  </si>
  <si>
    <t>Providing and fixing 12mm anchor bolts in RCC/RR walls which includes necessary drilling using hammer drill, tightening of bolts, etc complete all as directed by EIC
(Scaffolding, ladders, working platform,etc required shall be arranged by the contractor)</t>
  </si>
  <si>
    <t>Providing and fixing precoated galvanised steel sheet roofing accessories 0.50 mm (+ 0.05 %) total coated thickness, Zinc coating 120 grams per sqm as per IS: 277, in 240 mpa steel grade, 5-7 microns epoxy primer on both side of the sheet and polyester top coat 15-18 microns using self drilling/ self tapping screws complete :</t>
  </si>
  <si>
    <t>Flashings/ Aprons.( Upto 600 mm)</t>
  </si>
  <si>
    <t>Each</t>
  </si>
  <si>
    <t>m</t>
  </si>
  <si>
    <t>Name of Work: Providing shade sheets at eastern side and interlocking paver blocks at eastern side and rear side of the CDH-01 at IISER TVM campus, Thiruvananthapuram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</si>
</sst>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4"/>
  <sheetViews>
    <sheetView showGridLines="0" zoomScale="80" zoomScaleNormal="80" zoomScalePageLayoutView="0" workbookViewId="0" topLeftCell="A11">
      <selection activeCell="D14" sqref="D14"/>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68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93.75">
      <c r="A13" s="69">
        <v>1</v>
      </c>
      <c r="B13" s="82" t="s">
        <v>60</v>
      </c>
      <c r="C13" s="68"/>
      <c r="D13" s="56"/>
      <c r="E13" s="57"/>
      <c r="F13" s="70"/>
      <c r="G13" s="71"/>
      <c r="H13" s="71"/>
      <c r="I13" s="72" t="s">
        <v>33</v>
      </c>
      <c r="J13" s="73">
        <f aca="true" t="shared" si="0" ref="J13:J21">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49</v>
      </c>
      <c r="IC13" s="30"/>
      <c r="ID13" s="30"/>
      <c r="IE13" s="30"/>
      <c r="IF13" s="31"/>
      <c r="IG13" s="31"/>
      <c r="IH13" s="31"/>
      <c r="II13" s="31"/>
    </row>
    <row r="14" spans="1:243" s="29" customFormat="1" ht="18.75">
      <c r="A14" s="69">
        <v>1.1</v>
      </c>
      <c r="B14" s="82" t="s">
        <v>48</v>
      </c>
      <c r="C14" s="68"/>
      <c r="D14" s="56">
        <v>105</v>
      </c>
      <c r="E14" s="57" t="s">
        <v>46</v>
      </c>
      <c r="F14" s="70">
        <v>404.06</v>
      </c>
      <c r="G14" s="71"/>
      <c r="H14" s="71"/>
      <c r="I14" s="72" t="s">
        <v>33</v>
      </c>
      <c r="J14" s="73">
        <f t="shared" si="0"/>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48</v>
      </c>
      <c r="IC14" s="30"/>
      <c r="ID14" s="30">
        <v>2.5</v>
      </c>
      <c r="IE14" s="30" t="s">
        <v>47</v>
      </c>
      <c r="IF14" s="31"/>
      <c r="IG14" s="31"/>
      <c r="IH14" s="31"/>
      <c r="II14" s="31"/>
    </row>
    <row r="15" spans="1:243" s="29" customFormat="1" ht="168.75">
      <c r="A15" s="69">
        <v>2</v>
      </c>
      <c r="B15" s="82" t="s">
        <v>61</v>
      </c>
      <c r="C15" s="68"/>
      <c r="D15" s="56">
        <v>105</v>
      </c>
      <c r="E15" s="57" t="s">
        <v>46</v>
      </c>
      <c r="F15" s="70">
        <v>2769.9</v>
      </c>
      <c r="G15" s="71"/>
      <c r="H15" s="71"/>
      <c r="I15" s="72" t="s">
        <v>33</v>
      </c>
      <c r="J15" s="73">
        <f t="shared" si="0"/>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v>
      </c>
      <c r="IB15" s="54" t="s">
        <v>53</v>
      </c>
      <c r="IC15" s="30"/>
      <c r="ID15" s="30">
        <v>2.5</v>
      </c>
      <c r="IE15" s="30" t="s">
        <v>47</v>
      </c>
      <c r="IF15" s="31"/>
      <c r="IG15" s="31"/>
      <c r="IH15" s="31"/>
      <c r="II15" s="31"/>
    </row>
    <row r="16" spans="1:243" s="29" customFormat="1" ht="112.5">
      <c r="A16" s="69">
        <v>3</v>
      </c>
      <c r="B16" s="82" t="s">
        <v>62</v>
      </c>
      <c r="C16" s="68"/>
      <c r="D16" s="56"/>
      <c r="E16" s="57"/>
      <c r="F16" s="70"/>
      <c r="G16" s="71"/>
      <c r="H16" s="71"/>
      <c r="I16" s="72" t="s">
        <v>33</v>
      </c>
      <c r="J16" s="73">
        <f t="shared" si="0"/>
        <v>1</v>
      </c>
      <c r="K16" s="74" t="s">
        <v>34</v>
      </c>
      <c r="L16" s="74" t="s">
        <v>4</v>
      </c>
      <c r="M16" s="57"/>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c r="BB16" s="80"/>
      <c r="BC16" s="81"/>
      <c r="IA16" s="30">
        <v>3</v>
      </c>
      <c r="IB16" s="54" t="s">
        <v>54</v>
      </c>
      <c r="IC16" s="30"/>
      <c r="ID16" s="30"/>
      <c r="IE16" s="30"/>
      <c r="IF16" s="31"/>
      <c r="IG16" s="31"/>
      <c r="IH16" s="31"/>
      <c r="II16" s="31"/>
    </row>
    <row r="17" spans="1:243" s="29" customFormat="1" ht="18.75">
      <c r="A17" s="69">
        <v>3.1</v>
      </c>
      <c r="B17" s="82" t="s">
        <v>57</v>
      </c>
      <c r="C17" s="68"/>
      <c r="D17" s="56">
        <v>740</v>
      </c>
      <c r="E17" s="57" t="s">
        <v>59</v>
      </c>
      <c r="F17" s="70">
        <v>2769.9</v>
      </c>
      <c r="G17" s="71"/>
      <c r="H17" s="71"/>
      <c r="I17" s="72" t="s">
        <v>33</v>
      </c>
      <c r="J17" s="73">
        <f t="shared" si="0"/>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3.1</v>
      </c>
      <c r="IB17" s="54" t="s">
        <v>55</v>
      </c>
      <c r="IC17" s="30"/>
      <c r="ID17" s="30">
        <v>1.5</v>
      </c>
      <c r="IE17" s="30" t="s">
        <v>46</v>
      </c>
      <c r="IF17" s="31"/>
      <c r="IG17" s="31"/>
      <c r="IH17" s="31"/>
      <c r="II17" s="31"/>
    </row>
    <row r="18" spans="1:243" s="29" customFormat="1" ht="112.5">
      <c r="A18" s="69">
        <v>4</v>
      </c>
      <c r="B18" s="82" t="s">
        <v>63</v>
      </c>
      <c r="C18" s="68"/>
      <c r="D18" s="56">
        <v>96</v>
      </c>
      <c r="E18" s="57" t="s">
        <v>66</v>
      </c>
      <c r="F18" s="70">
        <v>2769.9</v>
      </c>
      <c r="G18" s="71"/>
      <c r="H18" s="71"/>
      <c r="I18" s="72" t="s">
        <v>33</v>
      </c>
      <c r="J18" s="73">
        <f t="shared" si="0"/>
        <v>1</v>
      </c>
      <c r="K18" s="74" t="s">
        <v>34</v>
      </c>
      <c r="L18" s="74" t="s">
        <v>4</v>
      </c>
      <c r="M18" s="75"/>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total_amount_ba($B$2,$D$2,D18,F18,J18,K18,M18)</f>
        <v>0</v>
      </c>
      <c r="BB18" s="80">
        <f>BA18+SUM(N18:AZ18)</f>
        <v>0</v>
      </c>
      <c r="BC18" s="81" t="str">
        <f>SpellNumber(L18,BB18)</f>
        <v>INR Zero Only</v>
      </c>
      <c r="IA18" s="30">
        <v>3.2</v>
      </c>
      <c r="IB18" s="54" t="s">
        <v>56</v>
      </c>
      <c r="IC18" s="30"/>
      <c r="ID18" s="30">
        <v>10</v>
      </c>
      <c r="IE18" s="30" t="s">
        <v>46</v>
      </c>
      <c r="IF18" s="31"/>
      <c r="IG18" s="31"/>
      <c r="IH18" s="31"/>
      <c r="II18" s="31"/>
    </row>
    <row r="19" spans="1:243" s="29" customFormat="1" ht="225">
      <c r="A19" s="69">
        <v>5</v>
      </c>
      <c r="B19" s="82" t="s">
        <v>58</v>
      </c>
      <c r="C19" s="68"/>
      <c r="D19" s="56">
        <v>93</v>
      </c>
      <c r="E19" s="57" t="s">
        <v>46</v>
      </c>
      <c r="F19" s="70">
        <v>2769.9</v>
      </c>
      <c r="G19" s="71"/>
      <c r="H19" s="71"/>
      <c r="I19" s="72" t="s">
        <v>33</v>
      </c>
      <c r="J19" s="73">
        <f t="shared" si="0"/>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4.1</v>
      </c>
      <c r="IB19" s="54" t="s">
        <v>50</v>
      </c>
      <c r="IC19" s="30"/>
      <c r="ID19" s="30">
        <v>5.4</v>
      </c>
      <c r="IE19" s="30" t="s">
        <v>47</v>
      </c>
      <c r="IF19" s="31"/>
      <c r="IG19" s="31"/>
      <c r="IH19" s="31"/>
      <c r="II19" s="31"/>
    </row>
    <row r="20" spans="1:243" s="29" customFormat="1" ht="131.25">
      <c r="A20" s="69">
        <v>6</v>
      </c>
      <c r="B20" s="82" t="s">
        <v>64</v>
      </c>
      <c r="C20" s="68"/>
      <c r="D20" s="56"/>
      <c r="E20" s="57"/>
      <c r="F20" s="70"/>
      <c r="G20" s="71"/>
      <c r="H20" s="71"/>
      <c r="I20" s="72" t="s">
        <v>33</v>
      </c>
      <c r="J20" s="73">
        <f t="shared" si="0"/>
        <v>1</v>
      </c>
      <c r="K20" s="74" t="s">
        <v>34</v>
      </c>
      <c r="L20" s="74" t="s">
        <v>4</v>
      </c>
      <c r="M20" s="57"/>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c r="BB20" s="80"/>
      <c r="BC20" s="81"/>
      <c r="IA20" s="30">
        <v>5</v>
      </c>
      <c r="IB20" s="54" t="s">
        <v>51</v>
      </c>
      <c r="IC20" s="30"/>
      <c r="ID20" s="30"/>
      <c r="IE20" s="30"/>
      <c r="IF20" s="31"/>
      <c r="IG20" s="31"/>
      <c r="IH20" s="31"/>
      <c r="II20" s="31"/>
    </row>
    <row r="21" spans="1:243" s="29" customFormat="1" ht="18.75">
      <c r="A21" s="69">
        <v>6.1</v>
      </c>
      <c r="B21" s="82" t="s">
        <v>65</v>
      </c>
      <c r="C21" s="68"/>
      <c r="D21" s="56">
        <v>36</v>
      </c>
      <c r="E21" s="57" t="s">
        <v>67</v>
      </c>
      <c r="F21" s="70">
        <v>2769.9</v>
      </c>
      <c r="G21" s="71"/>
      <c r="H21" s="71"/>
      <c r="I21" s="72" t="s">
        <v>33</v>
      </c>
      <c r="J21" s="73">
        <f t="shared" si="0"/>
        <v>1</v>
      </c>
      <c r="K21" s="74" t="s">
        <v>34</v>
      </c>
      <c r="L21" s="74" t="s">
        <v>4</v>
      </c>
      <c r="M21" s="75"/>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f>total_amount_ba($B$2,$D$2,D21,F21,J21,K21,M21)</f>
        <v>0</v>
      </c>
      <c r="BB21" s="80">
        <f>BA21+SUM(N21:AZ21)</f>
        <v>0</v>
      </c>
      <c r="BC21" s="81" t="str">
        <f>SpellNumber(L21,BB21)</f>
        <v>INR Zero Only</v>
      </c>
      <c r="IA21" s="30">
        <v>5.1</v>
      </c>
      <c r="IB21" s="54" t="s">
        <v>52</v>
      </c>
      <c r="IC21" s="30"/>
      <c r="ID21" s="30">
        <v>2.5</v>
      </c>
      <c r="IE21" s="30" t="s">
        <v>47</v>
      </c>
      <c r="IF21" s="31"/>
      <c r="IG21" s="31"/>
      <c r="IH21" s="31"/>
      <c r="II21" s="31"/>
    </row>
    <row r="22" spans="1:243" s="29" customFormat="1" ht="33" customHeight="1">
      <c r="A22" s="62" t="s">
        <v>35</v>
      </c>
      <c r="B22" s="61"/>
      <c r="C22" s="34"/>
      <c r="D22" s="65"/>
      <c r="E22" s="35"/>
      <c r="F22" s="35"/>
      <c r="G22" s="35"/>
      <c r="H22" s="36"/>
      <c r="I22" s="36"/>
      <c r="J22" s="36"/>
      <c r="K22" s="36"/>
      <c r="L22" s="37"/>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0">
        <f>SUM(BA13:BA21)</f>
        <v>0</v>
      </c>
      <c r="BB22" s="60">
        <f>SUM(BB13:BB15)</f>
        <v>0</v>
      </c>
      <c r="BC22" s="59" t="str">
        <f>SpellNumber($E$2,BA22)</f>
        <v>INR Zero Only</v>
      </c>
      <c r="IA22" s="30"/>
      <c r="IB22" s="30"/>
      <c r="IC22" s="30"/>
      <c r="ID22" s="30"/>
      <c r="IE22" s="30"/>
      <c r="IF22" s="31"/>
      <c r="IG22" s="31"/>
      <c r="IH22" s="31"/>
      <c r="II22" s="31"/>
    </row>
    <row r="23" spans="1:243" s="47" customFormat="1" ht="39" customHeight="1" hidden="1">
      <c r="A23" s="39" t="s">
        <v>36</v>
      </c>
      <c r="B23" s="40"/>
      <c r="C23" s="41"/>
      <c r="D23" s="66"/>
      <c r="E23" s="52" t="s">
        <v>37</v>
      </c>
      <c r="F23" s="53"/>
      <c r="G23" s="42"/>
      <c r="H23" s="43"/>
      <c r="I23" s="43"/>
      <c r="J23" s="43"/>
      <c r="K23" s="44"/>
      <c r="L23" s="45"/>
      <c r="M23" s="46"/>
      <c r="O23" s="29"/>
      <c r="P23" s="29"/>
      <c r="Q23" s="29"/>
      <c r="R23" s="29"/>
      <c r="S23" s="29"/>
      <c r="BA23" s="48">
        <f>IF(ISBLANK(F23),0,IF(E23="Excess (+)",ROUND(BA22+(BA22*F23),2),IF(E23="Less (-)",ROUND(BA22+(BA22*F23*(-1)),2),0)))</f>
        <v>0</v>
      </c>
      <c r="BB23" s="49">
        <f>ROUND(BA23,0)</f>
        <v>0</v>
      </c>
      <c r="BC23" s="28" t="str">
        <f>SpellNumber(L23,BB23)</f>
        <v> Zero Only</v>
      </c>
      <c r="IA23" s="50"/>
      <c r="IB23" s="50"/>
      <c r="IC23" s="50"/>
      <c r="ID23" s="50"/>
      <c r="IE23" s="50"/>
      <c r="IF23" s="51"/>
      <c r="IG23" s="51"/>
      <c r="IH23" s="51"/>
      <c r="II23" s="51"/>
    </row>
    <row r="24" spans="1:243" s="47" customFormat="1" ht="51" customHeight="1">
      <c r="A24" s="62" t="s">
        <v>38</v>
      </c>
      <c r="B24" s="33"/>
      <c r="C24" s="84" t="str">
        <f>SpellNumber($E$2,BA22)</f>
        <v>INR Zero Only</v>
      </c>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IA24" s="50"/>
      <c r="IB24" s="50"/>
      <c r="IC24" s="50"/>
      <c r="ID24" s="50"/>
      <c r="IE24" s="50"/>
      <c r="IF24" s="51"/>
      <c r="IG24" s="51"/>
      <c r="IH24" s="51"/>
      <c r="II24" s="51"/>
    </row>
  </sheetData>
  <sheetProtection password="F5B2" sheet="1"/>
  <mergeCells count="8">
    <mergeCell ref="A9:BC9"/>
    <mergeCell ref="C24:BC24"/>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allowBlank="1" showInputMessage="1" showErrorMessage="1" sqref="L13 L14 L15 L16 L17 L18 L19 L20 L21">
      <formula1>"INR"</formula1>
    </dataValidation>
    <dataValidation type="decimal" allowBlank="1" showErrorMessage="1" errorTitle="Invalid Entry" error="Only Numeric Values are allowed. " sqref="A13:A21">
      <formula1>0</formula1>
      <formula2>999999999999999</formula2>
    </dataValidation>
    <dataValidation type="list" allowBlank="1" showErrorMessage="1" sqref="K13:K21">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1">
      <formula1>0</formula1>
      <formula2>999999999999999</formula2>
    </dataValidation>
    <dataValidation allowBlank="1" showInputMessage="1" showErrorMessage="1" promptTitle="Units" prompt="Please enter Units in text" sqref="E13:E21"/>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Quantity" prompt="Please enter the Quantity for this item. " errorTitle="Invalid Entry" error="Only Numeric Values are allowed. " sqref="D13:D21 F13:F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list" showErrorMessage="1" sqref="I13:I21">
      <formula1>"Excess(+),Less(-)"</formula1>
      <formula2>0</formula2>
    </dataValidation>
    <dataValidation allowBlank="1" showInputMessage="1" showErrorMessage="1" promptTitle="Addition / Deduction" prompt="Please Choose the correct One" sqref="J13:J21">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IISER-PO-03</cp:lastModifiedBy>
  <cp:lastPrinted>2022-08-02T12:14:43Z</cp:lastPrinted>
  <dcterms:created xsi:type="dcterms:W3CDTF">2009-01-30T06:42:42Z</dcterms:created>
  <dcterms:modified xsi:type="dcterms:W3CDTF">2023-08-10T08:40:16Z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