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3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<sst xmlns="http://schemas.openxmlformats.org/spreadsheetml/2006/main" count="160" uniqueCount="61">
  <si>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</si>
  <si>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</si>
  <si>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</si>
  <si>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</si>
  <si>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</si>
  <si>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</si>
  <si>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</si>
  <si>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</si>
  <si>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</si>
  <si>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</si>
  <si>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</si>
  <si>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</si>
  <si>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</si>
  <si>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</si>
  <si>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</si>
  <si>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</si>
  <si>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</si>
  <si>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</si>
  <si>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</si>
  <si>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</si>
  <si>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</si>
  <si>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</si>
  <si>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</si>
  <si>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</si>
  <si>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</si>
  <si>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</si>
  <si>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</si>
  <si>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</si>
  <si>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</si>
  <si>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</si>
  <si>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</si>
  <si>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</si>
  <si>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</si>
  <si>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</si>
  <si>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</si>
  <si>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</si>
  <si>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</si>
  <si>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</si>
  <si>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</si>
  <si>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</si>
  <si>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</si>
  <si>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</si>
  <si>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</si>
  <si>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</si>
  <si>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</si>
  <si>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</si>
  <si>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Sqm</t>
  </si>
  <si>
    <t>Kg</t>
  </si>
  <si>
    <t>Cum</t>
  </si>
  <si>
    <t>Structural steel work in single section, fixed with or without connecting plate, including cutting, hoisting, fixing in position and applying a priming coat of approved steel primer all complete.</t>
  </si>
  <si>
    <t>Providing and fixing on wall face unplasticised Rigid PVC rain water pipes conforming to IS : 13592 Type A, including jointing with seal ring conforming to IS : 5382, leaving 10 mm gap for thermal expansion, (i) Single socketed pipes.</t>
  </si>
  <si>
    <t xml:space="preserve">110 mm dia </t>
  </si>
  <si>
    <t>meter</t>
  </si>
  <si>
    <t>Providing PVC rain water gutters  at required locations including cost of clamps and labour for fixing</t>
  </si>
  <si>
    <t>Providing and fixing precoated galvanised iron profile sheets (size, shape and pitch of corrugation as approved by Engineer-in-charge) 0.50 mm (+0.05%), total coated thickness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Engineer-in-charge. The sheet shall be fixed using self drilling/self tapping screws of size (5.5x55mm) with EPDM seal, complete upto any pitch in horizontal/ vertical or curved surfaces, excluding the cost of purlins, rafters and trusses and including cutting to size and shape wherever required.</t>
  </si>
  <si>
    <t>Providing and fixing precoated galvanised steel sheet roofing accessories 0.50 mm (+ 0.05%) total coated thickness, zinc coating 120 grams per sqm as per IS:mm(+0.05%) total coated thickness, Zinc coating 120 grams per sqm as per IS: 277, in 240 mpa steel grade, 5-7 microns epoxy primer on both side of the sheet and polyester top coat 15-18 microns using self drilling/self tapping screws complete:</t>
  </si>
  <si>
    <t>Ridges plain (500-600 mm)</t>
  </si>
  <si>
    <t> Gutter (600 mm over all girth)</t>
  </si>
  <si>
    <t>Providing and laying cement concrete in retaining walls, return walls, walls ( any thickness) including attached pilasters, columns, piers, abutments, pillars, posts, struts,buttresses, string or lacing courses, parapets, coping, bed blocks, anchor blocks, plain window sills, fillets, sunken floor, etc. up to floor five level, excluding the cost of centering, shuttering and finishing:1:2:4 (1 cement : 2 coarse sand : 4 graded stone aggregate 20 mm nominal size)</t>
  </si>
  <si>
    <t>Centering and shuttering including strutting, etc. and removal of form for: bed plates,anchor blocks etc</t>
  </si>
  <si>
    <t>Name of Work: Providing roof over the Terrace of Agasthya Hostel at IISER TVM campus, Thiruvananthapuram</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</si>
</sst>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4">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2"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3"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28" fillId="0" borderId="20" xfId="60" applyFont="1" applyFill="1" applyBorder="1" applyAlignment="1">
      <alignment horizontal="justify" vertical="top" wrapText="1"/>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25"/>
  <sheetViews>
    <sheetView showGridLines="0" zoomScale="80" zoomScaleNormal="80" zoomScalePageLayoutView="0" workbookViewId="0" topLeftCell="A18">
      <selection activeCell="E22" sqref="E22"/>
    </sheetView>
  </sheetViews>
  <sheetFormatPr defaultColWidth="9.140625" defaultRowHeight="15"/>
  <cols>
    <col min="1" max="1" width="14.28125" style="1" customWidth="1"/>
    <col min="2" max="2" width="65.0039062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86"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60</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43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6" customFormat="1" ht="76.5" customHeight="1">
      <c r="A8" s="15" t="s">
        <v>40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7"/>
      <c r="IB8" s="17"/>
      <c r="IC8" s="17"/>
      <c r="ID8" s="17"/>
      <c r="IE8" s="17"/>
      <c r="IF8" s="18"/>
      <c r="IG8" s="18"/>
      <c r="IH8" s="18"/>
      <c r="II8" s="18"/>
    </row>
    <row r="9" spans="1:243" s="19"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93.75">
      <c r="A13" s="69">
        <v>1</v>
      </c>
      <c r="B13" s="82" t="s">
        <v>49</v>
      </c>
      <c r="C13" s="68"/>
      <c r="D13" s="56">
        <v>2643.56</v>
      </c>
      <c r="E13" s="57" t="s">
        <v>47</v>
      </c>
      <c r="F13" s="70">
        <v>2769.9</v>
      </c>
      <c r="G13" s="71"/>
      <c r="H13" s="71"/>
      <c r="I13" s="72" t="s">
        <v>33</v>
      </c>
      <c r="J13" s="73">
        <f aca="true" t="shared" si="0" ref="J13:J22">IF(I13="Less(-)",-1,1)</f>
        <v>1</v>
      </c>
      <c r="K13" s="74" t="s">
        <v>34</v>
      </c>
      <c r="L13" s="74" t="s">
        <v>4</v>
      </c>
      <c r="M13" s="75"/>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f>total_amount_ba($B$2,$D$2,D13,F13,J13,K13,M13)</f>
        <v>0</v>
      </c>
      <c r="BB13" s="80">
        <f>BA13+SUM(N13:AZ13)</f>
        <v>0</v>
      </c>
      <c r="BC13" s="81" t="str">
        <f>SpellNumber(L13,BB13)</f>
        <v>INR Zero Only</v>
      </c>
      <c r="IA13" s="30">
        <v>1</v>
      </c>
      <c r="IB13" s="54" t="s">
        <v>49</v>
      </c>
      <c r="IC13" s="30"/>
      <c r="ID13" s="30">
        <v>2643.56</v>
      </c>
      <c r="IE13" s="30" t="s">
        <v>47</v>
      </c>
      <c r="IF13" s="31"/>
      <c r="IG13" s="31"/>
      <c r="IH13" s="31"/>
      <c r="II13" s="31"/>
    </row>
    <row r="14" spans="1:243" s="29" customFormat="1" ht="93.75">
      <c r="A14" s="69">
        <v>2</v>
      </c>
      <c r="B14" s="82" t="s">
        <v>50</v>
      </c>
      <c r="C14" s="68"/>
      <c r="D14" s="56"/>
      <c r="E14" s="57"/>
      <c r="F14" s="70"/>
      <c r="G14" s="71"/>
      <c r="H14" s="71"/>
      <c r="I14" s="72" t="s">
        <v>33</v>
      </c>
      <c r="J14" s="73">
        <f t="shared" si="0"/>
        <v>1</v>
      </c>
      <c r="K14" s="74" t="s">
        <v>34</v>
      </c>
      <c r="L14" s="74" t="s">
        <v>4</v>
      </c>
      <c r="M14" s="57"/>
      <c r="N14" s="76"/>
      <c r="O14" s="76"/>
      <c r="P14" s="77"/>
      <c r="Q14" s="76"/>
      <c r="R14" s="76"/>
      <c r="S14" s="78"/>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80"/>
      <c r="BB14" s="80"/>
      <c r="BC14" s="81"/>
      <c r="IA14" s="30">
        <v>2</v>
      </c>
      <c r="IB14" s="54" t="s">
        <v>50</v>
      </c>
      <c r="IC14" s="30"/>
      <c r="ID14" s="30"/>
      <c r="IE14" s="30"/>
      <c r="IF14" s="31"/>
      <c r="IG14" s="31"/>
      <c r="IH14" s="31"/>
      <c r="II14" s="31"/>
    </row>
    <row r="15" spans="1:243" s="29" customFormat="1" ht="18.75">
      <c r="A15" s="69">
        <v>2.1</v>
      </c>
      <c r="B15" s="82" t="s">
        <v>51</v>
      </c>
      <c r="C15" s="68"/>
      <c r="D15" s="56">
        <v>216</v>
      </c>
      <c r="E15" s="57" t="s">
        <v>52</v>
      </c>
      <c r="F15" s="70">
        <v>2769.9</v>
      </c>
      <c r="G15" s="71"/>
      <c r="H15" s="71"/>
      <c r="I15" s="72" t="s">
        <v>33</v>
      </c>
      <c r="J15" s="73">
        <f t="shared" si="0"/>
        <v>1</v>
      </c>
      <c r="K15" s="74" t="s">
        <v>34</v>
      </c>
      <c r="L15" s="74" t="s">
        <v>4</v>
      </c>
      <c r="M15" s="75"/>
      <c r="N15" s="76"/>
      <c r="O15" s="76"/>
      <c r="P15" s="77"/>
      <c r="Q15" s="76"/>
      <c r="R15" s="76"/>
      <c r="S15" s="78"/>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80">
        <f>total_amount_ba($B$2,$D$2,D15,F15,J15,K15,M15)</f>
        <v>0</v>
      </c>
      <c r="BB15" s="80">
        <f>BA15+SUM(N15:AZ15)</f>
        <v>0</v>
      </c>
      <c r="BC15" s="81" t="str">
        <f>SpellNumber(L15,BB15)</f>
        <v>INR Zero Only</v>
      </c>
      <c r="IA15" s="30">
        <v>2.1</v>
      </c>
      <c r="IB15" s="54" t="s">
        <v>51</v>
      </c>
      <c r="IC15" s="30"/>
      <c r="ID15" s="30">
        <v>216</v>
      </c>
      <c r="IE15" s="30" t="s">
        <v>52</v>
      </c>
      <c r="IF15" s="31"/>
      <c r="IG15" s="31"/>
      <c r="IH15" s="31"/>
      <c r="II15" s="31"/>
    </row>
    <row r="16" spans="1:243" s="29" customFormat="1" ht="56.25">
      <c r="A16" s="69">
        <v>3</v>
      </c>
      <c r="B16" s="82" t="s">
        <v>53</v>
      </c>
      <c r="C16" s="68"/>
      <c r="D16" s="56">
        <v>170.7</v>
      </c>
      <c r="E16" s="57" t="s">
        <v>52</v>
      </c>
      <c r="F16" s="70">
        <v>2769.9</v>
      </c>
      <c r="G16" s="71"/>
      <c r="H16" s="71"/>
      <c r="I16" s="72" t="s">
        <v>33</v>
      </c>
      <c r="J16" s="73">
        <f t="shared" si="0"/>
        <v>1</v>
      </c>
      <c r="K16" s="74" t="s">
        <v>34</v>
      </c>
      <c r="L16" s="74" t="s">
        <v>4</v>
      </c>
      <c r="M16" s="75"/>
      <c r="N16" s="76"/>
      <c r="O16" s="76"/>
      <c r="P16" s="77"/>
      <c r="Q16" s="76"/>
      <c r="R16" s="76"/>
      <c r="S16" s="78"/>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80">
        <f>total_amount_ba($B$2,$D$2,D16,F16,J16,K16,M16)</f>
        <v>0</v>
      </c>
      <c r="BB16" s="80">
        <f>BA16+SUM(N16:AZ16)</f>
        <v>0</v>
      </c>
      <c r="BC16" s="81" t="str">
        <f>SpellNumber(L16,BB16)</f>
        <v>INR Zero Only</v>
      </c>
      <c r="IA16" s="30">
        <v>3</v>
      </c>
      <c r="IB16" s="54" t="s">
        <v>53</v>
      </c>
      <c r="IC16" s="30"/>
      <c r="ID16" s="30">
        <v>170.7</v>
      </c>
      <c r="IE16" s="30" t="s">
        <v>52</v>
      </c>
      <c r="IF16" s="31"/>
      <c r="IG16" s="31"/>
      <c r="IH16" s="31"/>
      <c r="II16" s="31"/>
    </row>
    <row r="17" spans="1:243" s="29" customFormat="1" ht="337.5">
      <c r="A17" s="69">
        <v>4</v>
      </c>
      <c r="B17" s="82" t="s">
        <v>54</v>
      </c>
      <c r="C17" s="68"/>
      <c r="D17" s="56">
        <v>750</v>
      </c>
      <c r="E17" s="57" t="s">
        <v>46</v>
      </c>
      <c r="F17" s="70">
        <v>2769.9</v>
      </c>
      <c r="G17" s="71"/>
      <c r="H17" s="71"/>
      <c r="I17" s="72" t="s">
        <v>33</v>
      </c>
      <c r="J17" s="73">
        <f t="shared" si="0"/>
        <v>1</v>
      </c>
      <c r="K17" s="74" t="s">
        <v>34</v>
      </c>
      <c r="L17" s="74" t="s">
        <v>4</v>
      </c>
      <c r="M17" s="75"/>
      <c r="N17" s="76"/>
      <c r="O17" s="76"/>
      <c r="P17" s="77"/>
      <c r="Q17" s="76"/>
      <c r="R17" s="76"/>
      <c r="S17" s="78"/>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80">
        <f>total_amount_ba($B$2,$D$2,D17,F17,J17,K17,M17)</f>
        <v>0</v>
      </c>
      <c r="BB17" s="80">
        <f>BA17+SUM(N17:AZ17)</f>
        <v>0</v>
      </c>
      <c r="BC17" s="81" t="str">
        <f>SpellNumber(L17,BB17)</f>
        <v>INR Zero Only</v>
      </c>
      <c r="IA17" s="30">
        <v>4</v>
      </c>
      <c r="IB17" s="54" t="s">
        <v>54</v>
      </c>
      <c r="IC17" s="30"/>
      <c r="ID17" s="30">
        <v>750</v>
      </c>
      <c r="IE17" s="30" t="s">
        <v>46</v>
      </c>
      <c r="IF17" s="31"/>
      <c r="IG17" s="31"/>
      <c r="IH17" s="31"/>
      <c r="II17" s="31"/>
    </row>
    <row r="18" spans="1:243" s="29" customFormat="1" ht="168.75">
      <c r="A18" s="69">
        <v>5</v>
      </c>
      <c r="B18" s="82" t="s">
        <v>55</v>
      </c>
      <c r="C18" s="68"/>
      <c r="D18" s="56"/>
      <c r="E18" s="57"/>
      <c r="F18" s="70"/>
      <c r="G18" s="71"/>
      <c r="H18" s="71"/>
      <c r="I18" s="72" t="s">
        <v>33</v>
      </c>
      <c r="J18" s="73">
        <f t="shared" si="0"/>
        <v>1</v>
      </c>
      <c r="K18" s="74" t="s">
        <v>34</v>
      </c>
      <c r="L18" s="74" t="s">
        <v>4</v>
      </c>
      <c r="M18" s="57"/>
      <c r="N18" s="76"/>
      <c r="O18" s="76"/>
      <c r="P18" s="77"/>
      <c r="Q18" s="76"/>
      <c r="R18" s="76"/>
      <c r="S18" s="78"/>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80"/>
      <c r="BB18" s="80"/>
      <c r="BC18" s="81"/>
      <c r="IA18" s="30">
        <v>5</v>
      </c>
      <c r="IB18" s="54" t="s">
        <v>55</v>
      </c>
      <c r="IC18" s="30"/>
      <c r="ID18" s="30"/>
      <c r="IE18" s="30"/>
      <c r="IF18" s="31"/>
      <c r="IG18" s="31"/>
      <c r="IH18" s="31"/>
      <c r="II18" s="31"/>
    </row>
    <row r="19" spans="1:243" s="29" customFormat="1" ht="18.75">
      <c r="A19" s="69">
        <v>5.1</v>
      </c>
      <c r="B19" s="82" t="s">
        <v>56</v>
      </c>
      <c r="C19" s="68"/>
      <c r="D19" s="56">
        <v>68</v>
      </c>
      <c r="E19" s="57" t="s">
        <v>52</v>
      </c>
      <c r="F19" s="70">
        <v>2769.9</v>
      </c>
      <c r="G19" s="71"/>
      <c r="H19" s="71"/>
      <c r="I19" s="72" t="s">
        <v>33</v>
      </c>
      <c r="J19" s="73">
        <f t="shared" si="0"/>
        <v>1</v>
      </c>
      <c r="K19" s="74" t="s">
        <v>34</v>
      </c>
      <c r="L19" s="74" t="s">
        <v>4</v>
      </c>
      <c r="M19" s="75"/>
      <c r="N19" s="76"/>
      <c r="O19" s="76"/>
      <c r="P19" s="77"/>
      <c r="Q19" s="76"/>
      <c r="R19" s="76"/>
      <c r="S19" s="78"/>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80">
        <f>total_amount_ba($B$2,$D$2,D19,F19,J19,K19,M19)</f>
        <v>0</v>
      </c>
      <c r="BB19" s="80">
        <f>BA19+SUM(N19:AZ19)</f>
        <v>0</v>
      </c>
      <c r="BC19" s="81" t="str">
        <f>SpellNumber(L19,BB19)</f>
        <v>INR Zero Only</v>
      </c>
      <c r="IA19" s="30">
        <v>5.1</v>
      </c>
      <c r="IB19" s="54" t="s">
        <v>56</v>
      </c>
      <c r="IC19" s="30"/>
      <c r="ID19" s="30">
        <v>68</v>
      </c>
      <c r="IE19" s="30" t="s">
        <v>52</v>
      </c>
      <c r="IF19" s="31"/>
      <c r="IG19" s="31"/>
      <c r="IH19" s="31"/>
      <c r="II19" s="31"/>
    </row>
    <row r="20" spans="1:243" s="29" customFormat="1" ht="18.75">
      <c r="A20" s="69">
        <v>5.2</v>
      </c>
      <c r="B20" s="82" t="s">
        <v>57</v>
      </c>
      <c r="C20" s="68"/>
      <c r="D20" s="56">
        <v>84</v>
      </c>
      <c r="E20" s="57" t="s">
        <v>52</v>
      </c>
      <c r="F20" s="70">
        <v>2769.9</v>
      </c>
      <c r="G20" s="71"/>
      <c r="H20" s="71"/>
      <c r="I20" s="72" t="s">
        <v>33</v>
      </c>
      <c r="J20" s="73">
        <f t="shared" si="0"/>
        <v>1</v>
      </c>
      <c r="K20" s="74" t="s">
        <v>34</v>
      </c>
      <c r="L20" s="74" t="s">
        <v>4</v>
      </c>
      <c r="M20" s="75"/>
      <c r="N20" s="76"/>
      <c r="O20" s="76"/>
      <c r="P20" s="77"/>
      <c r="Q20" s="76"/>
      <c r="R20" s="76"/>
      <c r="S20" s="78"/>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80">
        <f>total_amount_ba($B$2,$D$2,D20,F20,J20,K20,M20)</f>
        <v>0</v>
      </c>
      <c r="BB20" s="80">
        <f>BA20+SUM(N20:AZ20)</f>
        <v>0</v>
      </c>
      <c r="BC20" s="81" t="str">
        <f>SpellNumber(L20,BB20)</f>
        <v>INR Zero Only</v>
      </c>
      <c r="IA20" s="30">
        <v>5.2</v>
      </c>
      <c r="IB20" s="54" t="s">
        <v>57</v>
      </c>
      <c r="IC20" s="30"/>
      <c r="ID20" s="30">
        <v>84</v>
      </c>
      <c r="IE20" s="30" t="s">
        <v>52</v>
      </c>
      <c r="IF20" s="31"/>
      <c r="IG20" s="31"/>
      <c r="IH20" s="31"/>
      <c r="II20" s="31"/>
    </row>
    <row r="21" spans="1:243" s="29" customFormat="1" ht="187.5">
      <c r="A21" s="69">
        <v>6</v>
      </c>
      <c r="B21" s="82" t="s">
        <v>58</v>
      </c>
      <c r="C21" s="68"/>
      <c r="D21" s="56">
        <v>0.65</v>
      </c>
      <c r="E21" s="57" t="s">
        <v>48</v>
      </c>
      <c r="F21" s="70">
        <v>2769.9</v>
      </c>
      <c r="G21" s="71"/>
      <c r="H21" s="71"/>
      <c r="I21" s="72" t="s">
        <v>33</v>
      </c>
      <c r="J21" s="73">
        <f t="shared" si="0"/>
        <v>1</v>
      </c>
      <c r="K21" s="74" t="s">
        <v>34</v>
      </c>
      <c r="L21" s="74" t="s">
        <v>4</v>
      </c>
      <c r="M21" s="75"/>
      <c r="N21" s="76"/>
      <c r="O21" s="76"/>
      <c r="P21" s="77"/>
      <c r="Q21" s="76"/>
      <c r="R21" s="76"/>
      <c r="S21" s="78"/>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80">
        <f>total_amount_ba($B$2,$D$2,D21,F21,J21,K21,M21)</f>
        <v>0</v>
      </c>
      <c r="BB21" s="80">
        <f>BA21+SUM(N21:AZ21)</f>
        <v>0</v>
      </c>
      <c r="BC21" s="81" t="str">
        <f>SpellNumber(L21,BB21)</f>
        <v>INR Zero Only</v>
      </c>
      <c r="IA21" s="30">
        <v>6</v>
      </c>
      <c r="IB21" s="54" t="s">
        <v>58</v>
      </c>
      <c r="IC21" s="30"/>
      <c r="ID21" s="30">
        <v>0.65</v>
      </c>
      <c r="IE21" s="30" t="s">
        <v>48</v>
      </c>
      <c r="IF21" s="31"/>
      <c r="IG21" s="31"/>
      <c r="IH21" s="31"/>
      <c r="II21" s="31"/>
    </row>
    <row r="22" spans="1:243" s="29" customFormat="1" ht="56.25">
      <c r="A22" s="69">
        <v>7</v>
      </c>
      <c r="B22" s="82" t="s">
        <v>59</v>
      </c>
      <c r="C22" s="68"/>
      <c r="D22" s="56">
        <v>8.64</v>
      </c>
      <c r="E22" s="57" t="s">
        <v>46</v>
      </c>
      <c r="F22" s="70">
        <v>2769.9</v>
      </c>
      <c r="G22" s="71"/>
      <c r="H22" s="71"/>
      <c r="I22" s="72" t="s">
        <v>33</v>
      </c>
      <c r="J22" s="73">
        <f t="shared" si="0"/>
        <v>1</v>
      </c>
      <c r="K22" s="74" t="s">
        <v>34</v>
      </c>
      <c r="L22" s="74" t="s">
        <v>4</v>
      </c>
      <c r="M22" s="75"/>
      <c r="N22" s="76"/>
      <c r="O22" s="76"/>
      <c r="P22" s="77"/>
      <c r="Q22" s="76"/>
      <c r="R22" s="76"/>
      <c r="S22" s="78"/>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80">
        <f>total_amount_ba($B$2,$D$2,D22,F22,J22,K22,M22)</f>
        <v>0</v>
      </c>
      <c r="BB22" s="80">
        <f>BA22+SUM(N22:AZ22)</f>
        <v>0</v>
      </c>
      <c r="BC22" s="81" t="str">
        <f>SpellNumber(L22,BB22)</f>
        <v>INR Zero Only</v>
      </c>
      <c r="IA22" s="30">
        <v>7</v>
      </c>
      <c r="IB22" s="54" t="s">
        <v>59</v>
      </c>
      <c r="IC22" s="30"/>
      <c r="ID22" s="30">
        <v>8.64</v>
      </c>
      <c r="IE22" s="30" t="s">
        <v>46</v>
      </c>
      <c r="IF22" s="31"/>
      <c r="IG22" s="31"/>
      <c r="IH22" s="31"/>
      <c r="II22" s="31"/>
    </row>
    <row r="23" spans="1:243" s="29" customFormat="1" ht="33" customHeight="1">
      <c r="A23" s="62" t="s">
        <v>35</v>
      </c>
      <c r="B23" s="61"/>
      <c r="C23" s="34"/>
      <c r="D23" s="65"/>
      <c r="E23" s="35"/>
      <c r="F23" s="35"/>
      <c r="G23" s="35"/>
      <c r="H23" s="36"/>
      <c r="I23" s="36"/>
      <c r="J23" s="36"/>
      <c r="K23" s="36"/>
      <c r="L23" s="37"/>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60">
        <f>SUM(BA13:BA22)</f>
        <v>0</v>
      </c>
      <c r="BB23" s="60" t="e">
        <f>SUM(#REF!)</f>
        <v>#REF!</v>
      </c>
      <c r="BC23" s="59" t="str">
        <f>SpellNumber($E$2,BA23)</f>
        <v>INR Zero Only</v>
      </c>
      <c r="IA23" s="30"/>
      <c r="IB23" s="30"/>
      <c r="IC23" s="30"/>
      <c r="ID23" s="30"/>
      <c r="IE23" s="30"/>
      <c r="IF23" s="31"/>
      <c r="IG23" s="31"/>
      <c r="IH23" s="31"/>
      <c r="II23" s="31"/>
    </row>
    <row r="24" spans="1:243" s="47" customFormat="1" ht="39" customHeight="1" hidden="1">
      <c r="A24" s="39" t="s">
        <v>36</v>
      </c>
      <c r="B24" s="40"/>
      <c r="C24" s="41"/>
      <c r="D24" s="66"/>
      <c r="E24" s="52" t="s">
        <v>37</v>
      </c>
      <c r="F24" s="53"/>
      <c r="G24" s="42"/>
      <c r="H24" s="43"/>
      <c r="I24" s="43"/>
      <c r="J24" s="43"/>
      <c r="K24" s="44"/>
      <c r="L24" s="45"/>
      <c r="M24" s="46"/>
      <c r="O24" s="29"/>
      <c r="P24" s="29"/>
      <c r="Q24" s="29"/>
      <c r="R24" s="29"/>
      <c r="S24" s="29"/>
      <c r="BA24" s="48">
        <f>IF(ISBLANK(F24),0,IF(E24="Excess (+)",ROUND(BA23+(BA23*F24),2),IF(E24="Less (-)",ROUND(BA23+(BA23*F24*(-1)),2),0)))</f>
        <v>0</v>
      </c>
      <c r="BB24" s="49">
        <f>ROUND(BA24,0)</f>
        <v>0</v>
      </c>
      <c r="BC24" s="28" t="str">
        <f>SpellNumber(L24,BB24)</f>
        <v> Zero Only</v>
      </c>
      <c r="IA24" s="50"/>
      <c r="IB24" s="50"/>
      <c r="IC24" s="50"/>
      <c r="ID24" s="50"/>
      <c r="IE24" s="50"/>
      <c r="IF24" s="51"/>
      <c r="IG24" s="51"/>
      <c r="IH24" s="51"/>
      <c r="II24" s="51"/>
    </row>
    <row r="25" spans="1:243" s="47" customFormat="1" ht="51" customHeight="1">
      <c r="A25" s="62" t="s">
        <v>38</v>
      </c>
      <c r="B25" s="33"/>
      <c r="C25" s="84" t="str">
        <f>SpellNumber($E$2,BA23)</f>
        <v>INR Zero Only</v>
      </c>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IA25" s="50"/>
      <c r="IB25" s="50"/>
      <c r="IC25" s="50"/>
      <c r="ID25" s="50"/>
      <c r="IE25" s="50"/>
      <c r="IF25" s="51"/>
      <c r="IG25" s="51"/>
      <c r="IH25" s="51"/>
      <c r="II25" s="51"/>
    </row>
  </sheetData>
  <sheetProtection password="F5B2" sheet="1"/>
  <mergeCells count="8">
    <mergeCell ref="A9:BC9"/>
    <mergeCell ref="C25:BC25"/>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24">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
      <formula1>0</formula1>
      <formula2>99.9</formula2>
    </dataValidation>
    <dataValidation type="list" allowBlank="1" showInputMessage="1" showErrorMessage="1" sqref="L17 L18 L19 L20 L13 L14 L15 L16 L22 L21">
      <formula1>"INR"</formula1>
    </dataValidation>
    <dataValidation type="decimal" allowBlank="1" showErrorMessage="1" errorTitle="Invalid Entry" error="Only Numeric Values are allowed. " sqref="A13:A22">
      <formula1>0</formula1>
      <formula2>999999999999999</formula2>
    </dataValidation>
    <dataValidation type="list" allowBlank="1" showErrorMessage="1" sqref="K13:K22">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22">
      <formula1>0</formula1>
      <formula2>999999999999999</formula2>
    </dataValidation>
    <dataValidation allowBlank="1" showInputMessage="1" showErrorMessage="1" promptTitle="Units" prompt="Please enter Units in text" sqref="E13:E22"/>
    <dataValidation type="decimal" allowBlank="1" showInputMessage="1" showErrorMessage="1" promptTitle="Rate Entry" prompt="Please enter the Basic Price in Rupees for this item. " errorTitle="Invaid Entry" error="Only Numeric Values are allowed. " sqref="G13:H22">
      <formula1>0</formula1>
      <formula2>999999999999999</formula2>
    </dataValidation>
    <dataValidation allowBlank="1" showInputMessage="1" showErrorMessage="1" promptTitle="Itemcode/Make" prompt="Please enter text" sqref="C13:C22">
      <formula1>0</formula1>
      <formula2>0</formula2>
    </dataValidation>
    <dataValidation type="decimal" allowBlank="1" showInputMessage="1" showErrorMessage="1" promptTitle="Quantity" prompt="Please enter the Quantity for this item. " errorTitle="Invalid Entry" error="Only Numeric Values are allowed. " sqref="F13:F22 D13:D2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2">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2">
      <formula1>0</formula1>
      <formula2>999999999999999</formula2>
    </dataValidation>
    <dataValidation type="list" showErrorMessage="1" sqref="I13:I22">
      <formula1>"Excess(+),Less(-)"</formula1>
      <formula2>0</formula2>
    </dataValidation>
    <dataValidation allowBlank="1" showInputMessage="1" showErrorMessage="1" promptTitle="Addition / Deduction" prompt="Please Choose the correct One" sqref="J13:J22">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39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IISERTVM</cp:lastModifiedBy>
  <cp:lastPrinted>2022-08-02T12:14:43Z</cp:lastPrinted>
  <dcterms:created xsi:type="dcterms:W3CDTF">2009-01-30T06:42:42Z</dcterms:created>
  <dcterms:modified xsi:type="dcterms:W3CDTF">2024-05-16T10:00:03Z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