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20730" windowHeight="9540" tabRatio="918"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'BoQ1'!$A$1:$BC$23</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<sst xmlns="http://schemas.openxmlformats.org/spreadsheetml/2006/main" count="144" uniqueCount="56">
  <si>
    <t>BoQ_Ver3.1</t>
  </si>
  <si>
    <t>Item Rate</t>
  </si>
  <si>
    <t>Normal</t>
  </si>
  <si>
    <t>INR Only</t>
  </si>
  <si>
    <t>INR</t>
  </si>
  <si>
    <t>Select, Excess (+), Less (-)</t>
  </si>
  <si>
    <t>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</si>
  <si>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</si>
  <si>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</si>
  <si>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</si>
  <si>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</si>
  <si>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</si>
  <si>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</si>
  <si>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</si>
  <si>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</si>
  <si>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</si>
  <si>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</si>
  <si>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</si>
  <si>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</si>
  <si>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</si>
  <si>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</si>
  <si>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</si>
  <si>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</si>
  <si>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</si>
  <si>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</si>
  <si>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</si>
  <si>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</si>
  <si>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</si>
  <si>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</si>
  <si>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</si>
  <si>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</si>
  <si>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</si>
  <si>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TOTAL AMOUNT In Words</t>
  </si>
  <si>
    <t>Excess(+)</t>
  </si>
  <si>
    <t>Full Conversion</t>
  </si>
  <si>
    <t>Total in Figures</t>
  </si>
  <si>
    <t>Quoted Rate in Figures</t>
  </si>
  <si>
    <t>Select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</si>
  <si>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</si>
  <si>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</si>
  <si>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</si>
  <si>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</si>
  <si>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TOTAL AMOUNT  With Taxes
</t>
    </r>
    <r>
      <rPr>
        <b/>
        <sz val="11"/>
        <color indexed="10"/>
        <rFont val="Arial"/>
        <family val="2"/>
      </rPr>
      <t>Rs.      P</t>
    </r>
  </si>
  <si>
    <t>Contract No:   04712778039/8036</t>
  </si>
  <si>
    <r>
      <t xml:space="preserve">Rate in </t>
    </r>
    <r>
      <rPr>
        <b/>
        <sz val="11"/>
        <color indexed="18"/>
        <rFont val="Arial"/>
        <family val="2"/>
      </rPr>
      <t>Figures</t>
    </r>
    <r>
      <rPr>
        <b/>
        <sz val="11"/>
        <color indexed="56"/>
        <rFont val="Arial"/>
        <family val="2"/>
      </rPr>
      <t xml:space="preserve"> to be entered by the bidder in             </t>
    </r>
    <r>
      <rPr>
        <b/>
        <sz val="11"/>
        <color indexed="10"/>
        <rFont val="Arial"/>
        <family val="2"/>
      </rPr>
      <t xml:space="preserve">Rs.   p  </t>
    </r>
    <r>
      <rPr>
        <b/>
        <sz val="11"/>
        <color indexed="56"/>
        <rFont val="Arial"/>
        <family val="2"/>
      </rPr>
      <t xml:space="preserve">         </t>
    </r>
  </si>
  <si>
    <t>Tender Inviting Authority: Project Engineer cum Estate Officer(I/C), IISER Thiruvananthapuram</t>
  </si>
  <si>
    <t xml:space="preserve">Providing and fixing Electromagnetic flowmeter as per the specifications complete with bolts,fittings, nuts, rubber insertions,necessary fittings  etc. without making damages to the existing lines as per the direction of EIC.Rate including all kind of taxes,fixing charges,loading and unloading chargesand including testing and commisioning
Technical Specifications for Electromagnetic Flow meter
Fluid : RAW WATER/STP/ETP water
Operating Pressure : 3 Bar
Operating Temp. : Ambient
Electromagnetic Flow Sensor :
Line size : 80mm &amp; 100mm Bore
Linear Material : PTFE
Flow tube : SS
Coil housing : MS
Electrodes : SS 316
Grounding type : NONE
Grounding ring material : NA
Process connection : Flanged
Flanges : MS
</t>
  </si>
  <si>
    <t xml:space="preserve">Area Classification : Non-Hazardous
Cable entry : M20 x 1.5 with blind plug
Protection class : IP 68
Signal Converter
Cable length : NA
Mounting : Integral
Type : Microprocessor Based
Output : 4-20m A, RS- 485
Accuracy : ±0.5% of measured value
Max load : 500 Ohms
Display : Large back lit LCD Display
Parameters : Actual flow rate, totalized flow (8 digit), flow direction, flow velocity
Diagnostics : Actual flow rate, totalized flow (8 digit), flow direction, flow
velocity
Local indication : Programmable
Power supply : 85-250VAC, 48-63Hz
Housing : Die cast Aluminum with Polyester top coat
Cable entry : M20 x 1.5 with blind plug
Area classification : Non-Hazardous
Protection class : IP 66 / 67
Make: ABB,ASTER,FORBES MARSHAL,TOSHNIWAL
</t>
  </si>
  <si>
    <t>100mm</t>
  </si>
  <si>
    <t xml:space="preserve">Providing and fixing Analog Water Flow Meter including fixing with necessary materials,supports etc based on the condition of site with out making damages to the existing line etc. all complete as per the direction of EIC.
Magnetic Transmission.Rate including all kind of taxes,fixing charges,loading and unloading charges and including testing and commisioning
Material of Body : Cast Iron
Material of Turbine : Brass
Dial : Analog with cover.
Working Conditions:
Water Pressure: ≤ 1MPa
Maximum Pressure: 16 Bar
</t>
  </si>
  <si>
    <t>65mm</t>
  </si>
  <si>
    <t>Nos</t>
  </si>
  <si>
    <t>40 mm</t>
  </si>
  <si>
    <t>32 mm</t>
  </si>
  <si>
    <t>25mm</t>
  </si>
  <si>
    <t xml:space="preserve">Name of Work: Providing and fixing flow meter in WTP, Various Hostels and Academics Buildings for IISERTVM Campus </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</si>
</sst>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
    <numFmt numFmtId="179" formatCode="0.0000"/>
    <numFmt numFmtId="180" formatCode="0.0"/>
  </numFmts>
  <fonts count="64">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2"/>
      <name val="Book Antiqua"/>
      <family val="1"/>
    </font>
    <font>
      <b/>
      <sz val="11"/>
      <color indexed="56"/>
      <name val="Arial"/>
      <family val="2"/>
    </font>
    <font>
      <sz val="12"/>
      <name val="Arial"/>
      <family val="2"/>
    </font>
    <font>
      <b/>
      <sz val="12"/>
      <name val="Arial"/>
      <family val="2"/>
    </font>
    <font>
      <sz val="14"/>
      <name val="Book Antiqu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66"/>
      <name val="Arial"/>
      <family val="2"/>
    </font>
    <font>
      <b/>
      <sz val="11"/>
      <color rgb="FF00206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border>
    <border>
      <left style="thin">
        <color theme="2" tint="-0.4999699890613556"/>
      </left>
      <right style="thin">
        <color theme="2" tint="-0.4999699890613556"/>
      </right>
      <top style="thin">
        <color theme="2" tint="-0.4999699890613556"/>
      </top>
      <bottom style="thin">
        <color theme="2" tint="-0.4999699890613556"/>
      </bottom>
    </border>
    <border>
      <left style="thin">
        <color theme="2" tint="-0.24993999302387238"/>
      </left>
      <right style="thin">
        <color theme="2" tint="-0.24993999302387238"/>
      </right>
      <top style="thin">
        <color theme="2" tint="-0.24993999302387238"/>
      </top>
      <bottom style="thin">
        <color theme="2" tint="-0.24993999302387238"/>
      </bottom>
    </border>
    <border>
      <left style="thin">
        <color indexed="8"/>
      </left>
      <right style="medium">
        <color indexed="8"/>
      </right>
      <top style="thin">
        <color indexed="8"/>
      </top>
      <bottom style="thin">
        <color indexed="8"/>
      </bottom>
    </border>
    <border>
      <left>
        <color indexed="63"/>
      </left>
      <right>
        <color indexed="63"/>
      </right>
      <top>
        <color indexed="63"/>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8"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92">
    <xf numFmtId="0" fontId="0" fillId="0" borderId="0" xfId="0" applyAlignment="1">
      <alignment/>
    </xf>
    <xf numFmtId="0" fontId="0" fillId="0" borderId="0" xfId="56" applyNumberFormat="1" applyFill="1">
      <alignment/>
      <protection/>
    </xf>
    <xf numFmtId="0" fontId="1" fillId="0" borderId="0" xfId="58" applyNumberFormat="1" applyFill="1">
      <alignment/>
      <protection/>
    </xf>
    <xf numFmtId="0" fontId="2" fillId="0" borderId="0" xfId="56" applyNumberFormat="1" applyFont="1" applyFill="1">
      <alignment/>
      <protection/>
    </xf>
    <xf numFmtId="0" fontId="3" fillId="0" borderId="0" xfId="56" applyNumberFormat="1" applyFont="1" applyFill="1">
      <alignment/>
      <protection/>
    </xf>
    <xf numFmtId="0" fontId="5" fillId="0" borderId="0" xfId="56" applyNumberFormat="1" applyFont="1" applyFill="1" applyBorder="1" applyAlignment="1">
      <alignment vertical="center"/>
      <protection/>
    </xf>
    <xf numFmtId="0" fontId="6" fillId="0" borderId="0" xfId="56" applyNumberFormat="1" applyFont="1" applyFill="1" applyBorder="1" applyAlignment="1" applyProtection="1">
      <alignment vertical="center"/>
      <protection locked="0"/>
    </xf>
    <xf numFmtId="0" fontId="6" fillId="0" borderId="0" xfId="56" applyNumberFormat="1" applyFont="1" applyFill="1" applyBorder="1" applyAlignment="1">
      <alignment vertical="center"/>
      <protection/>
    </xf>
    <xf numFmtId="0" fontId="7" fillId="0" borderId="0" xfId="56" applyNumberFormat="1" applyFont="1" applyFill="1" applyBorder="1" applyAlignment="1">
      <alignment vertical="center"/>
      <protection/>
    </xf>
    <xf numFmtId="0" fontId="8" fillId="0" borderId="0" xfId="58" applyNumberFormat="1" applyFont="1" applyFill="1" applyBorder="1" applyAlignment="1" applyProtection="1">
      <alignment horizontal="center" vertical="center"/>
      <protection/>
    </xf>
    <xf numFmtId="0" fontId="8" fillId="0" borderId="0" xfId="59" applyNumberFormat="1" applyFont="1" applyFill="1" applyBorder="1" applyAlignment="1" applyProtection="1">
      <alignment horizontal="center" vertical="center"/>
      <protection/>
    </xf>
    <xf numFmtId="0" fontId="9" fillId="0" borderId="0" xfId="56" applyNumberFormat="1" applyFont="1" applyFill="1" applyBorder="1" applyAlignment="1">
      <alignment vertical="center"/>
      <protection/>
    </xf>
    <xf numFmtId="0" fontId="11" fillId="0" borderId="0" xfId="56" applyNumberFormat="1" applyFont="1" applyFill="1" applyBorder="1" applyAlignment="1">
      <alignment horizontal="left"/>
      <protection/>
    </xf>
    <xf numFmtId="0" fontId="12" fillId="0" borderId="0" xfId="56" applyNumberFormat="1" applyFont="1" applyFill="1" applyBorder="1" applyAlignment="1">
      <alignment horizontal="left"/>
      <protection/>
    </xf>
    <xf numFmtId="0" fontId="13" fillId="0" borderId="0" xfId="56" applyNumberFormat="1" applyFont="1" applyFill="1" applyBorder="1" applyAlignment="1">
      <alignment horizontal="left"/>
      <protection/>
    </xf>
    <xf numFmtId="0" fontId="9" fillId="0" borderId="10" xfId="58" applyNumberFormat="1" applyFont="1" applyFill="1" applyBorder="1" applyAlignment="1" applyProtection="1">
      <alignment horizontal="left" vertical="top" wrapText="1"/>
      <protection/>
    </xf>
    <xf numFmtId="0" fontId="5" fillId="0" borderId="0" xfId="56" applyNumberFormat="1" applyFont="1" applyFill="1" applyAlignment="1" applyProtection="1">
      <alignment vertical="center"/>
      <protection locked="0"/>
    </xf>
    <xf numFmtId="0" fontId="7" fillId="0" borderId="0" xfId="56" applyNumberFormat="1" applyFont="1" applyFill="1" applyAlignment="1" applyProtection="1">
      <alignment vertical="center"/>
      <protection locked="0"/>
    </xf>
    <xf numFmtId="0" fontId="6" fillId="0" borderId="0" xfId="56" applyNumberFormat="1" applyFont="1" applyFill="1" applyAlignment="1" applyProtection="1">
      <alignment vertical="center"/>
      <protection locked="0"/>
    </xf>
    <xf numFmtId="0" fontId="5" fillId="0" borderId="0" xfId="56" applyNumberFormat="1" applyFont="1" applyFill="1" applyAlignment="1">
      <alignment vertical="center"/>
      <protection/>
    </xf>
    <xf numFmtId="0" fontId="7" fillId="0" borderId="0" xfId="56" applyNumberFormat="1" applyFont="1" applyFill="1" applyAlignment="1">
      <alignment vertical="center"/>
      <protection/>
    </xf>
    <xf numFmtId="0" fontId="6" fillId="0" borderId="0" xfId="56" applyNumberFormat="1" applyFont="1" applyFill="1" applyAlignment="1">
      <alignment vertical="center"/>
      <protection/>
    </xf>
    <xf numFmtId="0" fontId="9" fillId="0" borderId="11" xfId="56" applyNumberFormat="1" applyFont="1" applyFill="1" applyBorder="1" applyAlignment="1">
      <alignment horizontal="center" vertical="top" wrapText="1"/>
      <protection/>
    </xf>
    <xf numFmtId="0" fontId="5" fillId="0" borderId="0" xfId="56" applyNumberFormat="1" applyFont="1" applyFill="1">
      <alignment/>
      <protection/>
    </xf>
    <xf numFmtId="0" fontId="7" fillId="0" borderId="0" xfId="56" applyNumberFormat="1" applyFont="1" applyFill="1">
      <alignment/>
      <protection/>
    </xf>
    <xf numFmtId="0" fontId="6" fillId="0" borderId="0" xfId="56" applyNumberFormat="1" applyFont="1" applyFill="1">
      <alignment/>
      <protection/>
    </xf>
    <xf numFmtId="0" fontId="16" fillId="0" borderId="11" xfId="58" applyNumberFormat="1" applyFont="1" applyFill="1" applyBorder="1" applyAlignment="1">
      <alignment vertical="top" wrapText="1"/>
      <protection/>
    </xf>
    <xf numFmtId="0" fontId="9" fillId="0" borderId="12" xfId="56" applyNumberFormat="1" applyFont="1" applyFill="1" applyBorder="1" applyAlignment="1">
      <alignment horizontal="center" vertical="top" wrapText="1"/>
      <protection/>
    </xf>
    <xf numFmtId="0" fontId="5" fillId="0" borderId="12" xfId="58" applyNumberFormat="1" applyFont="1" applyFill="1" applyBorder="1" applyAlignment="1">
      <alignment vertical="top" wrapText="1"/>
      <protection/>
    </xf>
    <xf numFmtId="0" fontId="5" fillId="0" borderId="0" xfId="56" applyNumberFormat="1" applyFont="1" applyFill="1" applyAlignment="1">
      <alignment vertical="top"/>
      <protection/>
    </xf>
    <xf numFmtId="0" fontId="7" fillId="0" borderId="0" xfId="56" applyNumberFormat="1" applyFont="1" applyFill="1" applyAlignment="1">
      <alignment vertical="top"/>
      <protection/>
    </xf>
    <xf numFmtId="0" fontId="6" fillId="0" borderId="0" xfId="56" applyNumberFormat="1" applyFont="1" applyFill="1" applyAlignment="1">
      <alignment vertical="top"/>
      <protection/>
    </xf>
    <xf numFmtId="2" fontId="9" fillId="0" borderId="11" xfId="56" applyNumberFormat="1" applyFont="1" applyFill="1" applyBorder="1" applyAlignment="1">
      <alignment horizontal="center" vertical="top" wrapText="1"/>
      <protection/>
    </xf>
    <xf numFmtId="0" fontId="9" fillId="0" borderId="12" xfId="58" applyNumberFormat="1" applyFont="1" applyFill="1" applyBorder="1" applyAlignment="1">
      <alignment horizontal="left" vertical="top"/>
      <protection/>
    </xf>
    <xf numFmtId="0" fontId="5" fillId="0" borderId="13" xfId="58" applyNumberFormat="1" applyFont="1" applyFill="1" applyBorder="1" applyAlignment="1">
      <alignment vertical="top"/>
      <protection/>
    </xf>
    <xf numFmtId="0" fontId="5" fillId="0" borderId="14" xfId="58" applyNumberFormat="1" applyFont="1" applyFill="1" applyBorder="1" applyAlignment="1">
      <alignment vertical="top"/>
      <protection/>
    </xf>
    <xf numFmtId="0" fontId="17" fillId="0" borderId="15" xfId="58" applyNumberFormat="1" applyFont="1" applyFill="1" applyBorder="1" applyAlignment="1">
      <alignment vertical="top"/>
      <protection/>
    </xf>
    <xf numFmtId="0" fontId="5" fillId="0" borderId="15" xfId="58" applyNumberFormat="1" applyFont="1" applyFill="1" applyBorder="1" applyAlignment="1">
      <alignment vertical="top"/>
      <protection/>
    </xf>
    <xf numFmtId="179" fontId="5" fillId="0" borderId="0" xfId="56" applyNumberFormat="1" applyFont="1" applyFill="1" applyAlignment="1">
      <alignment vertical="top"/>
      <protection/>
    </xf>
    <xf numFmtId="0" fontId="9" fillId="33" borderId="10" xfId="58" applyNumberFormat="1" applyFont="1" applyFill="1" applyBorder="1" applyAlignment="1">
      <alignment horizontal="left" vertical="top"/>
      <protection/>
    </xf>
    <xf numFmtId="0" fontId="9" fillId="0" borderId="15" xfId="58" applyNumberFormat="1" applyFont="1" applyFill="1" applyBorder="1" applyAlignment="1">
      <alignment horizontal="left" vertical="top"/>
      <protection/>
    </xf>
    <xf numFmtId="0" fontId="18" fillId="0" borderId="13" xfId="56" applyNumberFormat="1" applyFont="1" applyFill="1" applyBorder="1" applyAlignment="1" applyProtection="1">
      <alignment vertical="top"/>
      <protection/>
    </xf>
    <xf numFmtId="0" fontId="18" fillId="0" borderId="11" xfId="58" applyNumberFormat="1" applyFont="1" applyFill="1" applyBorder="1" applyAlignment="1">
      <alignment vertical="top"/>
      <protection/>
    </xf>
    <xf numFmtId="0" fontId="5" fillId="0" borderId="11" xfId="56" applyNumberFormat="1" applyFont="1" applyFill="1" applyBorder="1" applyAlignment="1" applyProtection="1">
      <alignment vertical="top"/>
      <protection/>
    </xf>
    <xf numFmtId="0" fontId="15" fillId="0" borderId="11" xfId="58" applyNumberFormat="1" applyFont="1" applyFill="1" applyBorder="1" applyAlignment="1" applyProtection="1">
      <alignment vertical="center" wrapText="1"/>
      <protection locked="0"/>
    </xf>
    <xf numFmtId="0" fontId="15" fillId="0" borderId="11" xfId="65" applyNumberFormat="1" applyFont="1" applyFill="1" applyBorder="1" applyAlignment="1" applyProtection="1">
      <alignment vertical="center" wrapText="1"/>
      <protection locked="0"/>
    </xf>
    <xf numFmtId="0" fontId="19" fillId="0" borderId="11" xfId="58" applyNumberFormat="1" applyFont="1" applyFill="1" applyBorder="1" applyAlignment="1" applyProtection="1">
      <alignment vertical="center" wrapText="1"/>
      <protection/>
    </xf>
    <xf numFmtId="0" fontId="5" fillId="0" borderId="0" xfId="56" applyNumberFormat="1" applyFont="1" applyFill="1" applyAlignment="1" applyProtection="1">
      <alignment vertical="top"/>
      <protection/>
    </xf>
    <xf numFmtId="179" fontId="22" fillId="0" borderId="16" xfId="58" applyNumberFormat="1" applyFont="1" applyFill="1" applyBorder="1" applyAlignment="1">
      <alignment horizontal="right" vertical="top"/>
      <protection/>
    </xf>
    <xf numFmtId="179" fontId="17" fillId="0" borderId="17" xfId="58" applyNumberFormat="1" applyFont="1" applyFill="1" applyBorder="1" applyAlignment="1">
      <alignment horizontal="right" vertical="top"/>
      <protection/>
    </xf>
    <xf numFmtId="0" fontId="7" fillId="0" borderId="0" xfId="56" applyNumberFormat="1" applyFont="1" applyFill="1" applyAlignment="1" applyProtection="1">
      <alignment vertical="top"/>
      <protection/>
    </xf>
    <xf numFmtId="0" fontId="6" fillId="0" borderId="0" xfId="56" applyNumberFormat="1" applyFont="1" applyFill="1" applyAlignment="1" applyProtection="1">
      <alignment vertical="top"/>
      <protection/>
    </xf>
    <xf numFmtId="0" fontId="20" fillId="34" borderId="11" xfId="58" applyNumberFormat="1" applyFont="1" applyFill="1" applyBorder="1" applyAlignment="1" applyProtection="1">
      <alignment vertical="center" wrapText="1"/>
      <protection locked="0"/>
    </xf>
    <xf numFmtId="10" fontId="21" fillId="34" borderId="11" xfId="65" applyNumberFormat="1" applyFont="1" applyFill="1" applyBorder="1" applyAlignment="1" applyProtection="1">
      <alignment horizontal="center" vertical="center"/>
      <protection/>
    </xf>
    <xf numFmtId="0" fontId="7" fillId="0" borderId="0" xfId="56" applyNumberFormat="1" applyFont="1" applyFill="1" applyAlignment="1">
      <alignment vertical="top" wrapText="1"/>
      <protection/>
    </xf>
    <xf numFmtId="0" fontId="62" fillId="0" borderId="18" xfId="57" applyNumberFormat="1" applyFont="1" applyFill="1" applyBorder="1" applyAlignment="1">
      <alignment vertical="top" wrapText="1"/>
      <protection/>
    </xf>
    <xf numFmtId="2" fontId="24" fillId="0" borderId="19" xfId="0" applyNumberFormat="1" applyFont="1" applyFill="1" applyBorder="1" applyAlignment="1">
      <alignment horizontal="center" vertical="center"/>
    </xf>
    <xf numFmtId="0" fontId="24" fillId="0" borderId="19" xfId="0" applyFont="1" applyFill="1" applyBorder="1" applyAlignment="1">
      <alignment horizontal="center" vertical="center"/>
    </xf>
    <xf numFmtId="0" fontId="63" fillId="0" borderId="13" xfId="58" applyNumberFormat="1" applyFont="1" applyFill="1" applyBorder="1" applyAlignment="1">
      <alignment horizontal="center" vertical="top" wrapText="1"/>
      <protection/>
    </xf>
    <xf numFmtId="0" fontId="5" fillId="0" borderId="12" xfId="58" applyNumberFormat="1" applyFont="1" applyFill="1" applyBorder="1" applyAlignment="1">
      <alignment vertical="center" wrapText="1"/>
      <protection/>
    </xf>
    <xf numFmtId="2" fontId="17" fillId="0" borderId="12" xfId="58" applyNumberFormat="1" applyFont="1" applyFill="1" applyBorder="1" applyAlignment="1">
      <alignment vertical="center"/>
      <protection/>
    </xf>
    <xf numFmtId="0" fontId="9" fillId="0" borderId="10" xfId="58" applyNumberFormat="1" applyFont="1" applyFill="1" applyBorder="1" applyAlignment="1">
      <alignment horizontal="left" vertical="center"/>
      <protection/>
    </xf>
    <xf numFmtId="0" fontId="9" fillId="0" borderId="12" xfId="58" applyNumberFormat="1" applyFont="1" applyFill="1" applyBorder="1" applyAlignment="1">
      <alignment horizontal="left" vertical="center"/>
      <protection/>
    </xf>
    <xf numFmtId="2" fontId="8" fillId="0" borderId="0" xfId="59" applyNumberFormat="1" applyFont="1" applyFill="1" applyBorder="1" applyAlignment="1" applyProtection="1">
      <alignment horizontal="center" vertical="center"/>
      <protection/>
    </xf>
    <xf numFmtId="2" fontId="5" fillId="0" borderId="0" xfId="56" applyNumberFormat="1" applyFont="1" applyFill="1" applyBorder="1" applyAlignment="1">
      <alignment vertical="center"/>
      <protection/>
    </xf>
    <xf numFmtId="2" fontId="5" fillId="0" borderId="14" xfId="58" applyNumberFormat="1" applyFont="1" applyFill="1" applyBorder="1" applyAlignment="1">
      <alignment vertical="top"/>
      <protection/>
    </xf>
    <xf numFmtId="2" fontId="19" fillId="0" borderId="11" xfId="58" applyNumberFormat="1" applyFont="1" applyFill="1" applyBorder="1" applyAlignment="1" applyProtection="1">
      <alignment vertical="center" wrapText="1"/>
      <protection locked="0"/>
    </xf>
    <xf numFmtId="2" fontId="0" fillId="0" borderId="0" xfId="56" applyNumberFormat="1" applyFill="1">
      <alignment/>
      <protection/>
    </xf>
    <xf numFmtId="2" fontId="24" fillId="0" borderId="20" xfId="60" applyNumberFormat="1" applyFont="1" applyFill="1" applyBorder="1" applyAlignment="1">
      <alignment horizontal="center" vertical="top" wrapText="1"/>
      <protection/>
    </xf>
    <xf numFmtId="180" fontId="26" fillId="0" borderId="12" xfId="58" applyNumberFormat="1" applyFont="1" applyFill="1" applyBorder="1" applyAlignment="1">
      <alignment horizontal="center" vertical="top"/>
      <protection/>
    </xf>
    <xf numFmtId="2" fontId="26" fillId="0" borderId="12" xfId="58" applyNumberFormat="1" applyFont="1" applyFill="1" applyBorder="1" applyAlignment="1">
      <alignment vertical="top"/>
      <protection/>
    </xf>
    <xf numFmtId="0" fontId="27" fillId="0" borderId="12" xfId="56" applyNumberFormat="1" applyFont="1" applyFill="1" applyBorder="1" applyAlignment="1" applyProtection="1">
      <alignment horizontal="right" vertical="top"/>
      <protection locked="0"/>
    </xf>
    <xf numFmtId="0" fontId="26" fillId="0" borderId="12" xfId="58" applyNumberFormat="1" applyFont="1" applyFill="1" applyBorder="1" applyAlignment="1">
      <alignment vertical="top"/>
      <protection/>
    </xf>
    <xf numFmtId="0" fontId="26" fillId="0" borderId="12" xfId="56" applyNumberFormat="1" applyFont="1" applyFill="1" applyBorder="1" applyAlignment="1">
      <alignment vertical="top"/>
      <protection/>
    </xf>
    <xf numFmtId="0" fontId="27" fillId="0" borderId="12" xfId="56" applyNumberFormat="1" applyFont="1" applyFill="1" applyBorder="1" applyAlignment="1" applyProtection="1">
      <alignment horizontal="left" vertical="top"/>
      <protection locked="0"/>
    </xf>
    <xf numFmtId="2" fontId="27" fillId="34" borderId="12" xfId="56" applyNumberFormat="1" applyFont="1" applyFill="1" applyBorder="1" applyAlignment="1" applyProtection="1">
      <alignment horizontal="right" vertical="center"/>
      <protection locked="0"/>
    </xf>
    <xf numFmtId="2" fontId="27" fillId="0" borderId="12" xfId="56" applyNumberFormat="1" applyFont="1" applyFill="1" applyBorder="1" applyAlignment="1" applyProtection="1">
      <alignment horizontal="right" vertical="top"/>
      <protection locked="0"/>
    </xf>
    <xf numFmtId="2" fontId="27" fillId="0" borderId="11" xfId="56" applyNumberFormat="1" applyFont="1" applyFill="1" applyBorder="1" applyAlignment="1" applyProtection="1">
      <alignment horizontal="center" vertical="top" wrapText="1"/>
      <protection/>
    </xf>
    <xf numFmtId="2" fontId="27" fillId="0" borderId="11" xfId="56" applyNumberFormat="1" applyFont="1" applyFill="1" applyBorder="1" applyAlignment="1">
      <alignment horizontal="center" vertical="top" wrapText="1"/>
      <protection/>
    </xf>
    <xf numFmtId="2" fontId="27" fillId="0" borderId="12" xfId="56" applyNumberFormat="1" applyFont="1" applyFill="1" applyBorder="1" applyAlignment="1">
      <alignment horizontal="center" vertical="top" wrapText="1"/>
      <protection/>
    </xf>
    <xf numFmtId="2" fontId="27" fillId="0" borderId="21" xfId="58" applyNumberFormat="1" applyFont="1" applyFill="1" applyBorder="1" applyAlignment="1">
      <alignment vertical="center"/>
      <protection/>
    </xf>
    <xf numFmtId="0" fontId="26" fillId="0" borderId="12" xfId="58" applyNumberFormat="1" applyFont="1" applyFill="1" applyBorder="1" applyAlignment="1">
      <alignment vertical="center" wrapText="1"/>
      <protection/>
    </xf>
    <xf numFmtId="0" fontId="28" fillId="0" borderId="20" xfId="60" applyFont="1" applyFill="1" applyBorder="1" applyAlignment="1">
      <alignment horizontal="justify" vertical="top" wrapText="1"/>
      <protection/>
    </xf>
    <xf numFmtId="0" fontId="14" fillId="0" borderId="12" xfId="56" applyNumberFormat="1" applyFont="1" applyFill="1" applyBorder="1" applyAlignment="1">
      <alignment horizontal="center" vertical="center" wrapText="1"/>
      <protection/>
    </xf>
    <xf numFmtId="0" fontId="17" fillId="0" borderId="12" xfId="58" applyNumberFormat="1" applyFont="1" applyFill="1" applyBorder="1" applyAlignment="1">
      <alignment horizontal="center" vertical="center" wrapText="1"/>
      <protection/>
    </xf>
    <xf numFmtId="0" fontId="4" fillId="0" borderId="0" xfId="56" applyNumberFormat="1" applyFont="1" applyFill="1" applyBorder="1" applyAlignment="1">
      <alignment horizontal="right" vertical="top"/>
      <protection/>
    </xf>
    <xf numFmtId="0" fontId="10" fillId="0" borderId="0" xfId="56" applyNumberFormat="1" applyFont="1" applyFill="1" applyBorder="1" applyAlignment="1">
      <alignment horizontal="left" vertical="center" wrapText="1"/>
      <protection/>
    </xf>
    <xf numFmtId="0" fontId="13" fillId="0" borderId="22" xfId="56" applyNumberFormat="1" applyFont="1" applyFill="1" applyBorder="1" applyAlignment="1" applyProtection="1">
      <alignment horizontal="center" wrapText="1"/>
      <protection locked="0"/>
    </xf>
    <xf numFmtId="0" fontId="9" fillId="35" borderId="12" xfId="58"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xf numFmtId="0" fontId="24" fillId="0" borderId="20" xfId="60" applyFont="1" applyFill="1" applyBorder="1" applyAlignment="1">
      <alignment horizontal="justify" vertical="top" wrapText="1"/>
      <protection/>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6"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2171700</xdr:colOff>
      <xdr:row>1</xdr:row>
      <xdr:rowOff>0</xdr:rowOff>
    </xdr:to>
    <xdr:grpSp>
      <xdr:nvGrpSpPr>
        <xdr:cNvPr id="1" name="Group 1"/>
        <xdr:cNvGrpSpPr>
          <a:grpSpLocks/>
        </xdr:cNvGrpSpPr>
      </xdr:nvGrpSpPr>
      <xdr:grpSpPr>
        <a:xfrm>
          <a:off x="95250" y="95250"/>
          <a:ext cx="3028950" cy="228600"/>
          <a:chOff x="158" y="150"/>
          <a:chExt cx="5044" cy="360"/>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LSON\GePNIC\BoQ_V3_GePNIC_1.09.03\Ver3.1_BoQ\V3_BOQ_Mixed_Templat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Water%20meter%20estimate-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tp AND wtp"/>
      <sheetName val="measure"/>
      <sheetName val="Sheet1"/>
      <sheetName val="Sheet3"/>
      <sheetName val="Sheet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indexed="56"/>
    <pageSetUpPr fitToPage="1"/>
  </sheetPr>
  <dimension ref="A1:II23"/>
  <sheetViews>
    <sheetView showGridLines="0" zoomScale="80" zoomScaleNormal="80" zoomScalePageLayoutView="0" workbookViewId="0" topLeftCell="A1">
      <selection activeCell="A16" sqref="A16"/>
    </sheetView>
  </sheetViews>
  <sheetFormatPr defaultColWidth="9.140625" defaultRowHeight="15"/>
  <cols>
    <col min="1" max="1" width="14.28125" style="1" customWidth="1"/>
    <col min="2" max="2" width="65.00390625" style="1" customWidth="1"/>
    <col min="3" max="3" width="10.140625" style="1" hidden="1" customWidth="1"/>
    <col min="4" max="4" width="14.57421875" style="67" customWidth="1"/>
    <col min="5" max="5" width="11.28125" style="1" customWidth="1"/>
    <col min="6" max="6" width="14.421875" style="1" hidden="1" customWidth="1"/>
    <col min="7" max="12" width="9.140625" style="1" hidden="1" customWidth="1"/>
    <col min="13" max="13" width="19.00390625" style="1" customWidth="1"/>
    <col min="14" max="14" width="0" style="2" hidden="1" customWidth="1"/>
    <col min="15" max="52" width="0" style="1" hidden="1" customWidth="1"/>
    <col min="53" max="53" width="20.28125" style="1" customWidth="1"/>
    <col min="54" max="54" width="0" style="1" hidden="1" customWidth="1"/>
    <col min="55" max="55" width="43.57421875" style="1" customWidth="1"/>
    <col min="56" max="234" width="9.140625" style="1" customWidth="1"/>
    <col min="235" max="235" width="9.140625" style="3" customWidth="1"/>
    <col min="236" max="236" width="100.7109375" style="3" customWidth="1"/>
    <col min="237" max="237" width="17.7109375" style="3" customWidth="1"/>
    <col min="238" max="239" width="9.140625" style="3" customWidth="1"/>
    <col min="240" max="240" width="51.28125" style="4" customWidth="1"/>
    <col min="241" max="241" width="6.140625" style="4" customWidth="1"/>
    <col min="242" max="242" width="9.57421875" style="4" customWidth="1"/>
    <col min="243" max="243" width="6.8515625" style="4" customWidth="1"/>
    <col min="244" max="16384" width="9.140625" style="1" customWidth="1"/>
  </cols>
  <sheetData>
    <row r="1" spans="1:243" s="5" customFormat="1" ht="25.5" customHeight="1">
      <c r="A1" s="85" t="str">
        <f>B2&amp;" BoQ"</f>
        <v>Item Rate BoQ</v>
      </c>
      <c r="B1" s="85"/>
      <c r="C1" s="85"/>
      <c r="D1" s="85"/>
      <c r="E1" s="85"/>
      <c r="F1" s="85"/>
      <c r="G1" s="85"/>
      <c r="H1" s="85"/>
      <c r="I1" s="85"/>
      <c r="J1" s="85"/>
      <c r="K1" s="85"/>
      <c r="L1" s="85"/>
      <c r="O1" s="6"/>
      <c r="P1" s="6"/>
      <c r="Q1" s="7"/>
      <c r="IA1" s="8"/>
      <c r="IB1" s="8"/>
      <c r="IC1" s="8"/>
      <c r="ID1" s="8"/>
      <c r="IE1" s="8"/>
      <c r="IF1" s="7"/>
      <c r="IG1" s="7"/>
      <c r="IH1" s="7"/>
      <c r="II1" s="7"/>
    </row>
    <row r="2" spans="1:239" s="5" customFormat="1" ht="25.5" customHeight="1" hidden="1">
      <c r="A2" s="9" t="s">
        <v>0</v>
      </c>
      <c r="B2" s="9" t="s">
        <v>1</v>
      </c>
      <c r="C2" s="10" t="s">
        <v>2</v>
      </c>
      <c r="D2" s="63" t="s">
        <v>3</v>
      </c>
      <c r="E2" s="9" t="s">
        <v>4</v>
      </c>
      <c r="J2" s="11"/>
      <c r="K2" s="11"/>
      <c r="L2" s="11"/>
      <c r="O2" s="6"/>
      <c r="P2" s="6"/>
      <c r="Q2" s="7"/>
      <c r="IA2" s="8"/>
      <c r="IB2" s="8"/>
      <c r="IC2" s="8"/>
      <c r="ID2" s="8"/>
      <c r="IE2" s="8"/>
    </row>
    <row r="3" spans="1:243" s="5" customFormat="1" ht="30" customHeight="1" hidden="1">
      <c r="A3" s="5" t="s">
        <v>5</v>
      </c>
      <c r="C3" s="5" t="s">
        <v>6</v>
      </c>
      <c r="D3" s="64"/>
      <c r="IA3" s="8"/>
      <c r="IB3" s="8"/>
      <c r="IC3" s="8"/>
      <c r="ID3" s="8"/>
      <c r="IE3" s="8"/>
      <c r="IF3" s="7"/>
      <c r="IG3" s="7"/>
      <c r="IH3" s="7"/>
      <c r="II3" s="7"/>
    </row>
    <row r="4" spans="1:243" s="12" customFormat="1" ht="30.75" customHeight="1">
      <c r="A4" s="86" t="s">
        <v>45</v>
      </c>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IA4" s="13"/>
      <c r="IB4" s="13"/>
      <c r="IC4" s="13"/>
      <c r="ID4" s="13"/>
      <c r="IE4" s="13"/>
      <c r="IF4" s="14"/>
      <c r="IG4" s="14"/>
      <c r="IH4" s="14"/>
      <c r="II4" s="14"/>
    </row>
    <row r="5" spans="1:243" s="12" customFormat="1" ht="30.75" customHeight="1">
      <c r="A5" s="86" t="s">
        <v>55</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IA5" s="13"/>
      <c r="IB5" s="13"/>
      <c r="IC5" s="13"/>
      <c r="ID5" s="13"/>
      <c r="IE5" s="13"/>
      <c r="IF5" s="14"/>
      <c r="IG5" s="14"/>
      <c r="IH5" s="14"/>
      <c r="II5" s="14"/>
    </row>
    <row r="6" spans="1:243" s="12" customFormat="1" ht="30.75" customHeight="1">
      <c r="A6" s="86" t="s">
        <v>43</v>
      </c>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IA6" s="13"/>
      <c r="IB6" s="13"/>
      <c r="IC6" s="13"/>
      <c r="ID6" s="13"/>
      <c r="IE6" s="13"/>
      <c r="IF6" s="14"/>
      <c r="IG6" s="14"/>
      <c r="IH6" s="14"/>
      <c r="II6" s="14"/>
    </row>
    <row r="7" spans="1:243" s="12" customFormat="1" ht="29.25" customHeight="1" hidden="1">
      <c r="A7" s="87" t="s">
        <v>7</v>
      </c>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IA7" s="13"/>
      <c r="IB7" s="13"/>
      <c r="IC7" s="13"/>
      <c r="ID7" s="13"/>
      <c r="IE7" s="13"/>
      <c r="IF7" s="14"/>
      <c r="IG7" s="14"/>
      <c r="IH7" s="14"/>
      <c r="II7" s="14"/>
    </row>
    <row r="8" spans="1:243" s="16" customFormat="1" ht="76.5" customHeight="1">
      <c r="A8" s="15" t="s">
        <v>40</v>
      </c>
      <c r="B8" s="88"/>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IA8" s="17"/>
      <c r="IB8" s="17"/>
      <c r="IC8" s="17"/>
      <c r="ID8" s="17"/>
      <c r="IE8" s="17"/>
      <c r="IF8" s="18"/>
      <c r="IG8" s="18"/>
      <c r="IH8" s="18"/>
      <c r="II8" s="18"/>
    </row>
    <row r="9" spans="1:243" s="19" customFormat="1" ht="61.5" customHeight="1">
      <c r="A9" s="83" t="s">
        <v>8</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IA9" s="20"/>
      <c r="IB9" s="20"/>
      <c r="IC9" s="20"/>
      <c r="ID9" s="20"/>
      <c r="IE9" s="20"/>
      <c r="IF9" s="21"/>
      <c r="IG9" s="21"/>
      <c r="IH9" s="21"/>
      <c r="II9" s="21"/>
    </row>
    <row r="10" spans="1:243" s="23" customFormat="1" ht="18.75" customHeight="1">
      <c r="A10" s="22" t="s">
        <v>9</v>
      </c>
      <c r="B10" s="22" t="s">
        <v>10</v>
      </c>
      <c r="C10" s="22" t="s">
        <v>10</v>
      </c>
      <c r="D10" s="32" t="s">
        <v>9</v>
      </c>
      <c r="E10" s="22" t="s">
        <v>10</v>
      </c>
      <c r="F10" s="22" t="s">
        <v>11</v>
      </c>
      <c r="G10" s="22" t="s">
        <v>11</v>
      </c>
      <c r="H10" s="22" t="s">
        <v>12</v>
      </c>
      <c r="I10" s="22" t="s">
        <v>10</v>
      </c>
      <c r="J10" s="22" t="s">
        <v>9</v>
      </c>
      <c r="K10" s="22" t="s">
        <v>13</v>
      </c>
      <c r="L10" s="22" t="s">
        <v>10</v>
      </c>
      <c r="M10" s="22" t="s">
        <v>9</v>
      </c>
      <c r="N10" s="22" t="s">
        <v>11</v>
      </c>
      <c r="O10" s="22" t="s">
        <v>11</v>
      </c>
      <c r="P10" s="22" t="s">
        <v>11</v>
      </c>
      <c r="Q10" s="22" t="s">
        <v>11</v>
      </c>
      <c r="R10" s="22" t="s">
        <v>12</v>
      </c>
      <c r="S10" s="22" t="s">
        <v>12</v>
      </c>
      <c r="T10" s="22" t="s">
        <v>11</v>
      </c>
      <c r="U10" s="22" t="s">
        <v>11</v>
      </c>
      <c r="V10" s="22" t="s">
        <v>11</v>
      </c>
      <c r="W10" s="22" t="s">
        <v>11</v>
      </c>
      <c r="X10" s="22" t="s">
        <v>12</v>
      </c>
      <c r="Y10" s="22" t="s">
        <v>12</v>
      </c>
      <c r="Z10" s="22" t="s">
        <v>11</v>
      </c>
      <c r="AA10" s="22" t="s">
        <v>11</v>
      </c>
      <c r="AB10" s="22" t="s">
        <v>11</v>
      </c>
      <c r="AC10" s="22" t="s">
        <v>11</v>
      </c>
      <c r="AD10" s="22" t="s">
        <v>12</v>
      </c>
      <c r="AE10" s="22" t="s">
        <v>12</v>
      </c>
      <c r="AF10" s="22" t="s">
        <v>11</v>
      </c>
      <c r="AG10" s="22" t="s">
        <v>11</v>
      </c>
      <c r="AH10" s="22" t="s">
        <v>11</v>
      </c>
      <c r="AI10" s="22" t="s">
        <v>11</v>
      </c>
      <c r="AJ10" s="22" t="s">
        <v>12</v>
      </c>
      <c r="AK10" s="22" t="s">
        <v>12</v>
      </c>
      <c r="AL10" s="22" t="s">
        <v>11</v>
      </c>
      <c r="AM10" s="22" t="s">
        <v>11</v>
      </c>
      <c r="AN10" s="22" t="s">
        <v>11</v>
      </c>
      <c r="AO10" s="22" t="s">
        <v>11</v>
      </c>
      <c r="AP10" s="22" t="s">
        <v>12</v>
      </c>
      <c r="AQ10" s="22" t="s">
        <v>12</v>
      </c>
      <c r="AR10" s="22" t="s">
        <v>11</v>
      </c>
      <c r="AS10" s="22" t="s">
        <v>11</v>
      </c>
      <c r="AT10" s="22" t="s">
        <v>9</v>
      </c>
      <c r="AU10" s="22" t="s">
        <v>9</v>
      </c>
      <c r="AV10" s="22" t="s">
        <v>12</v>
      </c>
      <c r="AW10" s="22" t="s">
        <v>12</v>
      </c>
      <c r="AX10" s="22" t="s">
        <v>9</v>
      </c>
      <c r="AY10" s="22" t="s">
        <v>9</v>
      </c>
      <c r="AZ10" s="22" t="s">
        <v>14</v>
      </c>
      <c r="BA10" s="22" t="s">
        <v>9</v>
      </c>
      <c r="BB10" s="22" t="s">
        <v>9</v>
      </c>
      <c r="BC10" s="22" t="s">
        <v>10</v>
      </c>
      <c r="IA10" s="24"/>
      <c r="IB10" s="24"/>
      <c r="IC10" s="24"/>
      <c r="ID10" s="24"/>
      <c r="IE10" s="24"/>
      <c r="IF10" s="25"/>
      <c r="IG10" s="25"/>
      <c r="IH10" s="25"/>
      <c r="II10" s="25"/>
    </row>
    <row r="11" spans="1:243" s="23" customFormat="1" ht="66" customHeight="1">
      <c r="A11" s="22" t="s">
        <v>15</v>
      </c>
      <c r="B11" s="22" t="s">
        <v>16</v>
      </c>
      <c r="C11" s="22" t="s">
        <v>17</v>
      </c>
      <c r="D11" s="32" t="s">
        <v>18</v>
      </c>
      <c r="E11" s="22" t="s">
        <v>19</v>
      </c>
      <c r="F11" s="22" t="s">
        <v>41</v>
      </c>
      <c r="G11" s="22"/>
      <c r="H11" s="22"/>
      <c r="I11" s="22" t="s">
        <v>20</v>
      </c>
      <c r="J11" s="22" t="s">
        <v>21</v>
      </c>
      <c r="K11" s="22" t="s">
        <v>22</v>
      </c>
      <c r="L11" s="22" t="s">
        <v>23</v>
      </c>
      <c r="M11" s="58" t="s">
        <v>44</v>
      </c>
      <c r="N11" s="22" t="s">
        <v>24</v>
      </c>
      <c r="O11" s="22" t="s">
        <v>25</v>
      </c>
      <c r="P11" s="22" t="s">
        <v>26</v>
      </c>
      <c r="Q11" s="22" t="s">
        <v>27</v>
      </c>
      <c r="R11" s="22"/>
      <c r="S11" s="22"/>
      <c r="T11" s="22" t="s">
        <v>28</v>
      </c>
      <c r="U11" s="22" t="s">
        <v>29</v>
      </c>
      <c r="V11" s="22" t="s">
        <v>30</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55" t="s">
        <v>42</v>
      </c>
      <c r="BB11" s="26" t="s">
        <v>31</v>
      </c>
      <c r="BC11" s="26" t="s">
        <v>32</v>
      </c>
      <c r="IA11" s="24"/>
      <c r="IB11" s="24"/>
      <c r="IC11" s="24"/>
      <c r="ID11" s="24"/>
      <c r="IE11" s="24"/>
      <c r="IF11" s="25"/>
      <c r="IG11" s="25"/>
      <c r="IH11" s="25"/>
      <c r="II11" s="25"/>
    </row>
    <row r="12" spans="1:243" s="23" customFormat="1" ht="15" hidden="1">
      <c r="A12" s="27">
        <v>1</v>
      </c>
      <c r="B12" s="27">
        <v>2</v>
      </c>
      <c r="C12" s="27">
        <v>3</v>
      </c>
      <c r="D12" s="27">
        <v>4</v>
      </c>
      <c r="E12" s="27">
        <v>5</v>
      </c>
      <c r="F12" s="27">
        <v>6</v>
      </c>
      <c r="G12" s="27">
        <v>7</v>
      </c>
      <c r="H12" s="27">
        <v>8</v>
      </c>
      <c r="I12" s="27">
        <v>9</v>
      </c>
      <c r="J12" s="27">
        <v>10</v>
      </c>
      <c r="K12" s="27">
        <v>11</v>
      </c>
      <c r="L12" s="27">
        <v>12</v>
      </c>
      <c r="M12" s="27">
        <v>7</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8</v>
      </c>
      <c r="BB12" s="27">
        <v>9</v>
      </c>
      <c r="BC12" s="27">
        <v>10</v>
      </c>
      <c r="IA12" s="24"/>
      <c r="IB12" s="24"/>
      <c r="IC12" s="24"/>
      <c r="ID12" s="24"/>
      <c r="IE12" s="24"/>
      <c r="IF12" s="25"/>
      <c r="IG12" s="25"/>
      <c r="IH12" s="25"/>
      <c r="II12" s="25"/>
    </row>
    <row r="13" spans="1:243" s="29" customFormat="1" ht="330.75">
      <c r="A13" s="69">
        <v>1</v>
      </c>
      <c r="B13" s="91" t="s">
        <v>46</v>
      </c>
      <c r="C13" s="68"/>
      <c r="D13" s="56"/>
      <c r="E13" s="57"/>
      <c r="F13" s="70"/>
      <c r="G13" s="71"/>
      <c r="H13" s="71"/>
      <c r="I13" s="72" t="s">
        <v>33</v>
      </c>
      <c r="J13" s="73">
        <f>IF(I13="Less(-)",-1,1)</f>
        <v>1</v>
      </c>
      <c r="K13" s="74" t="s">
        <v>34</v>
      </c>
      <c r="L13" s="74" t="s">
        <v>4</v>
      </c>
      <c r="M13" s="57"/>
      <c r="N13" s="76"/>
      <c r="O13" s="76"/>
      <c r="P13" s="77"/>
      <c r="Q13" s="76"/>
      <c r="R13" s="76"/>
      <c r="S13" s="78"/>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80"/>
      <c r="BB13" s="80"/>
      <c r="BC13" s="81"/>
      <c r="IA13" s="30">
        <v>1</v>
      </c>
      <c r="IB13" s="54" t="s">
        <v>46</v>
      </c>
      <c r="IC13" s="30"/>
      <c r="ID13" s="30"/>
      <c r="IE13" s="30"/>
      <c r="IF13" s="31"/>
      <c r="IG13" s="31"/>
      <c r="IH13" s="31"/>
      <c r="II13" s="31"/>
    </row>
    <row r="14" spans="1:243" s="29" customFormat="1" ht="378">
      <c r="A14" s="69">
        <v>1.1</v>
      </c>
      <c r="B14" s="91" t="s">
        <v>47</v>
      </c>
      <c r="C14" s="68"/>
      <c r="D14" s="56"/>
      <c r="E14" s="57"/>
      <c r="F14" s="70"/>
      <c r="G14" s="71"/>
      <c r="H14" s="71"/>
      <c r="I14" s="72" t="s">
        <v>33</v>
      </c>
      <c r="J14" s="73">
        <f>IF(I14="Less(-)",-1,1)</f>
        <v>1</v>
      </c>
      <c r="K14" s="74" t="s">
        <v>34</v>
      </c>
      <c r="L14" s="74" t="s">
        <v>4</v>
      </c>
      <c r="M14" s="57"/>
      <c r="N14" s="76"/>
      <c r="O14" s="76"/>
      <c r="P14" s="77"/>
      <c r="Q14" s="76"/>
      <c r="R14" s="76"/>
      <c r="S14" s="78"/>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80"/>
      <c r="BB14" s="80"/>
      <c r="BC14" s="81"/>
      <c r="IA14" s="30">
        <v>1.1</v>
      </c>
      <c r="IB14" s="54" t="s">
        <v>47</v>
      </c>
      <c r="IC14" s="30"/>
      <c r="ID14" s="30"/>
      <c r="IE14" s="30"/>
      <c r="IF14" s="31"/>
      <c r="IG14" s="31"/>
      <c r="IH14" s="31"/>
      <c r="II14" s="31"/>
    </row>
    <row r="15" spans="1:243" s="29" customFormat="1" ht="18.75">
      <c r="A15" s="69">
        <v>1.2</v>
      </c>
      <c r="B15" s="82" t="s">
        <v>48</v>
      </c>
      <c r="C15" s="68"/>
      <c r="D15" s="56">
        <v>1</v>
      </c>
      <c r="E15" s="57" t="s">
        <v>51</v>
      </c>
      <c r="F15" s="70">
        <v>404.06</v>
      </c>
      <c r="G15" s="71"/>
      <c r="H15" s="71"/>
      <c r="I15" s="72" t="s">
        <v>33</v>
      </c>
      <c r="J15" s="73">
        <f>IF(I15="Less(-)",-1,1)</f>
        <v>1</v>
      </c>
      <c r="K15" s="74" t="s">
        <v>34</v>
      </c>
      <c r="L15" s="74" t="s">
        <v>4</v>
      </c>
      <c r="M15" s="75"/>
      <c r="N15" s="76"/>
      <c r="O15" s="76"/>
      <c r="P15" s="77"/>
      <c r="Q15" s="76"/>
      <c r="R15" s="76"/>
      <c r="S15" s="78"/>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80">
        <f>total_amount_ba($B$2,$D$2,D15,F15,J15,K15,M15)</f>
        <v>0</v>
      </c>
      <c r="BB15" s="80">
        <f>BA15+SUM(N15:AZ15)</f>
        <v>0</v>
      </c>
      <c r="BC15" s="81" t="str">
        <f>SpellNumber(L15,BB15)</f>
        <v>INR Zero Only</v>
      </c>
      <c r="IA15" s="30">
        <v>1.2</v>
      </c>
      <c r="IB15" s="54" t="s">
        <v>48</v>
      </c>
      <c r="IC15" s="30"/>
      <c r="ID15" s="30">
        <v>1</v>
      </c>
      <c r="IE15" s="30" t="s">
        <v>51</v>
      </c>
      <c r="IF15" s="31"/>
      <c r="IG15" s="31"/>
      <c r="IH15" s="31"/>
      <c r="II15" s="31"/>
    </row>
    <row r="16" spans="1:243" s="29" customFormat="1" ht="300">
      <c r="A16" s="69">
        <v>2</v>
      </c>
      <c r="B16" s="82" t="s">
        <v>49</v>
      </c>
      <c r="C16" s="68"/>
      <c r="D16" s="56"/>
      <c r="E16" s="57"/>
      <c r="F16" s="70"/>
      <c r="G16" s="71"/>
      <c r="H16" s="71"/>
      <c r="I16" s="72" t="s">
        <v>33</v>
      </c>
      <c r="J16" s="73">
        <f>IF(I16="Less(-)",-1,1)</f>
        <v>1</v>
      </c>
      <c r="K16" s="74" t="s">
        <v>34</v>
      </c>
      <c r="L16" s="74" t="s">
        <v>4</v>
      </c>
      <c r="M16" s="57"/>
      <c r="N16" s="76"/>
      <c r="O16" s="76"/>
      <c r="P16" s="77"/>
      <c r="Q16" s="76"/>
      <c r="R16" s="76"/>
      <c r="S16" s="78"/>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80"/>
      <c r="BB16" s="80"/>
      <c r="BC16" s="81"/>
      <c r="IA16" s="30">
        <v>2</v>
      </c>
      <c r="IB16" s="54" t="s">
        <v>49</v>
      </c>
      <c r="IC16" s="30"/>
      <c r="ID16" s="30"/>
      <c r="IE16" s="30"/>
      <c r="IF16" s="31"/>
      <c r="IG16" s="31"/>
      <c r="IH16" s="31"/>
      <c r="II16" s="31"/>
    </row>
    <row r="17" spans="1:243" s="29" customFormat="1" ht="18.75">
      <c r="A17" s="69">
        <v>2.1</v>
      </c>
      <c r="B17" s="82" t="s">
        <v>50</v>
      </c>
      <c r="C17" s="68"/>
      <c r="D17" s="56">
        <v>11</v>
      </c>
      <c r="E17" s="57" t="s">
        <v>51</v>
      </c>
      <c r="F17" s="70">
        <v>2769.9</v>
      </c>
      <c r="G17" s="71"/>
      <c r="H17" s="71"/>
      <c r="I17" s="72" t="s">
        <v>33</v>
      </c>
      <c r="J17" s="73">
        <f>IF(I17="Less(-)",-1,1)</f>
        <v>1</v>
      </c>
      <c r="K17" s="74" t="s">
        <v>34</v>
      </c>
      <c r="L17" s="74" t="s">
        <v>4</v>
      </c>
      <c r="M17" s="75"/>
      <c r="N17" s="76"/>
      <c r="O17" s="76"/>
      <c r="P17" s="77"/>
      <c r="Q17" s="76"/>
      <c r="R17" s="76"/>
      <c r="S17" s="78"/>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80">
        <f>total_amount_ba($B$2,$D$2,D17,F17,J17,K17,M17)</f>
        <v>0</v>
      </c>
      <c r="BB17" s="80">
        <f>BA17+SUM(N17:AZ17)</f>
        <v>0</v>
      </c>
      <c r="BC17" s="81" t="str">
        <f>SpellNumber(L17,BB17)</f>
        <v>INR Zero Only</v>
      </c>
      <c r="IA17" s="30">
        <v>2.1</v>
      </c>
      <c r="IB17" s="54" t="s">
        <v>50</v>
      </c>
      <c r="IC17" s="30"/>
      <c r="ID17" s="30">
        <v>11</v>
      </c>
      <c r="IE17" s="30" t="s">
        <v>51</v>
      </c>
      <c r="IF17" s="31"/>
      <c r="IG17" s="31"/>
      <c r="IH17" s="31"/>
      <c r="II17" s="31"/>
    </row>
    <row r="18" spans="1:243" s="29" customFormat="1" ht="18.75">
      <c r="A18" s="69">
        <v>2.2</v>
      </c>
      <c r="B18" s="82" t="s">
        <v>52</v>
      </c>
      <c r="C18" s="68"/>
      <c r="D18" s="56">
        <v>27</v>
      </c>
      <c r="E18" s="57" t="s">
        <v>51</v>
      </c>
      <c r="F18" s="70">
        <v>2769.9</v>
      </c>
      <c r="G18" s="71"/>
      <c r="H18" s="71"/>
      <c r="I18" s="72" t="s">
        <v>33</v>
      </c>
      <c r="J18" s="73">
        <f>IF(I18="Less(-)",-1,1)</f>
        <v>1</v>
      </c>
      <c r="K18" s="74" t="s">
        <v>34</v>
      </c>
      <c r="L18" s="74" t="s">
        <v>4</v>
      </c>
      <c r="M18" s="75"/>
      <c r="N18" s="76"/>
      <c r="O18" s="76"/>
      <c r="P18" s="77"/>
      <c r="Q18" s="76"/>
      <c r="R18" s="76"/>
      <c r="S18" s="78"/>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80">
        <f>total_amount_ba($B$2,$D$2,D18,F18,J18,K18,M18)</f>
        <v>0</v>
      </c>
      <c r="BB18" s="80">
        <f>BA18+SUM(N18:AZ18)</f>
        <v>0</v>
      </c>
      <c r="BC18" s="81" t="str">
        <f>SpellNumber(L18,BB18)</f>
        <v>INR Zero Only</v>
      </c>
      <c r="IA18" s="30">
        <v>2.2</v>
      </c>
      <c r="IB18" s="54" t="s">
        <v>52</v>
      </c>
      <c r="IC18" s="30"/>
      <c r="ID18" s="30">
        <v>27</v>
      </c>
      <c r="IE18" s="30" t="s">
        <v>51</v>
      </c>
      <c r="IF18" s="31"/>
      <c r="IG18" s="31"/>
      <c r="IH18" s="31"/>
      <c r="II18" s="31"/>
    </row>
    <row r="19" spans="1:243" s="29" customFormat="1" ht="18.75">
      <c r="A19" s="69">
        <v>2.3</v>
      </c>
      <c r="B19" s="82" t="s">
        <v>53</v>
      </c>
      <c r="C19" s="68"/>
      <c r="D19" s="56">
        <v>26</v>
      </c>
      <c r="E19" s="57" t="s">
        <v>51</v>
      </c>
      <c r="F19" s="70">
        <v>2769.9</v>
      </c>
      <c r="G19" s="71"/>
      <c r="H19" s="71"/>
      <c r="I19" s="72" t="s">
        <v>33</v>
      </c>
      <c r="J19" s="73">
        <f>IF(I19="Less(-)",-1,1)</f>
        <v>1</v>
      </c>
      <c r="K19" s="74" t="s">
        <v>34</v>
      </c>
      <c r="L19" s="74" t="s">
        <v>4</v>
      </c>
      <c r="M19" s="75"/>
      <c r="N19" s="76"/>
      <c r="O19" s="76"/>
      <c r="P19" s="77"/>
      <c r="Q19" s="76"/>
      <c r="R19" s="76"/>
      <c r="S19" s="78"/>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80">
        <f>total_amount_ba($B$2,$D$2,D19,F19,J19,K19,M19)</f>
        <v>0</v>
      </c>
      <c r="BB19" s="80">
        <f>BA19+SUM(N19:AZ19)</f>
        <v>0</v>
      </c>
      <c r="BC19" s="81" t="str">
        <f>SpellNumber(L19,BB19)</f>
        <v>INR Zero Only</v>
      </c>
      <c r="IA19" s="30">
        <v>2.3</v>
      </c>
      <c r="IB19" s="54" t="s">
        <v>53</v>
      </c>
      <c r="IC19" s="30"/>
      <c r="ID19" s="30">
        <v>26</v>
      </c>
      <c r="IE19" s="30" t="s">
        <v>51</v>
      </c>
      <c r="IF19" s="31"/>
      <c r="IG19" s="31"/>
      <c r="IH19" s="31"/>
      <c r="II19" s="31"/>
    </row>
    <row r="20" spans="1:243" s="29" customFormat="1" ht="18.75">
      <c r="A20" s="69">
        <v>2.4</v>
      </c>
      <c r="B20" s="82" t="s">
        <v>54</v>
      </c>
      <c r="C20" s="68"/>
      <c r="D20" s="56">
        <v>1</v>
      </c>
      <c r="E20" s="57" t="s">
        <v>51</v>
      </c>
      <c r="F20" s="70">
        <v>2769.9</v>
      </c>
      <c r="G20" s="71"/>
      <c r="H20" s="71"/>
      <c r="I20" s="72" t="s">
        <v>33</v>
      </c>
      <c r="J20" s="73">
        <f>IF(I20="Less(-)",-1,1)</f>
        <v>1</v>
      </c>
      <c r="K20" s="74" t="s">
        <v>34</v>
      </c>
      <c r="L20" s="74" t="s">
        <v>4</v>
      </c>
      <c r="M20" s="75"/>
      <c r="N20" s="76"/>
      <c r="O20" s="76"/>
      <c r="P20" s="77"/>
      <c r="Q20" s="76"/>
      <c r="R20" s="76"/>
      <c r="S20" s="78"/>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80">
        <f>total_amount_ba($B$2,$D$2,D20,F20,J20,K20,M20)</f>
        <v>0</v>
      </c>
      <c r="BB20" s="80">
        <f>BA20+SUM(N20:AZ20)</f>
        <v>0</v>
      </c>
      <c r="BC20" s="81" t="str">
        <f>SpellNumber(L20,BB20)</f>
        <v>INR Zero Only</v>
      </c>
      <c r="IA20" s="30">
        <v>2.4</v>
      </c>
      <c r="IB20" s="54" t="s">
        <v>54</v>
      </c>
      <c r="IC20" s="30"/>
      <c r="ID20" s="30">
        <v>1</v>
      </c>
      <c r="IE20" s="30" t="s">
        <v>51</v>
      </c>
      <c r="IF20" s="31"/>
      <c r="IG20" s="31"/>
      <c r="IH20" s="31"/>
      <c r="II20" s="31"/>
    </row>
    <row r="21" spans="1:243" s="29" customFormat="1" ht="33" customHeight="1">
      <c r="A21" s="62" t="s">
        <v>35</v>
      </c>
      <c r="B21" s="61"/>
      <c r="C21" s="34"/>
      <c r="D21" s="65"/>
      <c r="E21" s="35"/>
      <c r="F21" s="35"/>
      <c r="G21" s="35"/>
      <c r="H21" s="36"/>
      <c r="I21" s="36"/>
      <c r="J21" s="36"/>
      <c r="K21" s="36"/>
      <c r="L21" s="37"/>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60">
        <f>SUM(BA13:BA20)</f>
        <v>0</v>
      </c>
      <c r="BB21" s="60">
        <f>SUM(BB13:BB15)</f>
        <v>0</v>
      </c>
      <c r="BC21" s="59" t="str">
        <f>SpellNumber($E$2,BA21)</f>
        <v>INR Zero Only</v>
      </c>
      <c r="IA21" s="30"/>
      <c r="IB21" s="30"/>
      <c r="IC21" s="30"/>
      <c r="ID21" s="30"/>
      <c r="IE21" s="30"/>
      <c r="IF21" s="31"/>
      <c r="IG21" s="31"/>
      <c r="IH21" s="31"/>
      <c r="II21" s="31"/>
    </row>
    <row r="22" spans="1:243" s="47" customFormat="1" ht="39" customHeight="1" hidden="1">
      <c r="A22" s="39" t="s">
        <v>36</v>
      </c>
      <c r="B22" s="40"/>
      <c r="C22" s="41"/>
      <c r="D22" s="66"/>
      <c r="E22" s="52" t="s">
        <v>37</v>
      </c>
      <c r="F22" s="53"/>
      <c r="G22" s="42"/>
      <c r="H22" s="43"/>
      <c r="I22" s="43"/>
      <c r="J22" s="43"/>
      <c r="K22" s="44"/>
      <c r="L22" s="45"/>
      <c r="M22" s="46"/>
      <c r="O22" s="29"/>
      <c r="P22" s="29"/>
      <c r="Q22" s="29"/>
      <c r="R22" s="29"/>
      <c r="S22" s="29"/>
      <c r="BA22" s="48">
        <f>IF(ISBLANK(F22),0,IF(E22="Excess (+)",ROUND(BA21+(BA21*F22),2),IF(E22="Less (-)",ROUND(BA21+(BA21*F22*(-1)),2),0)))</f>
        <v>0</v>
      </c>
      <c r="BB22" s="49">
        <f>ROUND(BA22,0)</f>
        <v>0</v>
      </c>
      <c r="BC22" s="28" t="str">
        <f>SpellNumber(L22,BB22)</f>
        <v> Zero Only</v>
      </c>
      <c r="IA22" s="50"/>
      <c r="IB22" s="50"/>
      <c r="IC22" s="50"/>
      <c r="ID22" s="50"/>
      <c r="IE22" s="50"/>
      <c r="IF22" s="51"/>
      <c r="IG22" s="51"/>
      <c r="IH22" s="51"/>
      <c r="II22" s="51"/>
    </row>
    <row r="23" spans="1:243" s="47" customFormat="1" ht="51" customHeight="1">
      <c r="A23" s="62" t="s">
        <v>38</v>
      </c>
      <c r="B23" s="33"/>
      <c r="C23" s="84" t="str">
        <f>SpellNumber($E$2,BA21)</f>
        <v>INR Zero Only</v>
      </c>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84"/>
      <c r="AN23" s="84"/>
      <c r="AO23" s="84"/>
      <c r="AP23" s="84"/>
      <c r="AQ23" s="84"/>
      <c r="AR23" s="84"/>
      <c r="AS23" s="84"/>
      <c r="AT23" s="84"/>
      <c r="AU23" s="84"/>
      <c r="AV23" s="84"/>
      <c r="AW23" s="84"/>
      <c r="AX23" s="84"/>
      <c r="AY23" s="84"/>
      <c r="AZ23" s="84"/>
      <c r="BA23" s="84"/>
      <c r="BB23" s="84"/>
      <c r="BC23" s="84"/>
      <c r="IA23" s="50"/>
      <c r="IB23" s="50"/>
      <c r="IC23" s="50"/>
      <c r="ID23" s="50"/>
      <c r="IE23" s="50"/>
      <c r="IF23" s="51"/>
      <c r="IG23" s="51"/>
      <c r="IH23" s="51"/>
      <c r="II23" s="51"/>
    </row>
  </sheetData>
  <sheetProtection password="F5B2" sheet="1"/>
  <mergeCells count="8">
    <mergeCell ref="A9:BC9"/>
    <mergeCell ref="C23:BC23"/>
    <mergeCell ref="A1:L1"/>
    <mergeCell ref="A4:BC4"/>
    <mergeCell ref="A5:BC5"/>
    <mergeCell ref="A6:BC6"/>
    <mergeCell ref="A7:BC7"/>
    <mergeCell ref="B8:BC8"/>
  </mergeCells>
  <dataValidations count="18">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B2">
      <formula1>"Item Rate,Percentage,Item Wise"</formula1>
      <formula2>0</formula2>
    </dataValidation>
    <dataValidation type="list" showInputMessage="1" showErrorMessage="1" promptTitle="Option C1 or D1" prompt="Please select the Option C1 or Option D1" errorTitle="Please enter valid values only" error="Please select the Option C1 or Option D1" sqref="D22">
      <formula1>"Select,Option C1,Option D1"</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2">
      <formula1>0</formula1>
      <formula2>99.9</formula2>
    </dataValidation>
    <dataValidation type="list" allowBlank="1" showInputMessage="1" showErrorMessage="1" sqref="L17 L18 L13 L14 L15 L16 L20 L19">
      <formula1>"INR"</formula1>
    </dataValidation>
    <dataValidation type="decimal" allowBlank="1" showErrorMessage="1" errorTitle="Invalid Entry" error="Only Numeric Values are allowed. " sqref="A13:A20">
      <formula1>0</formula1>
      <formula2>999999999999999</formula2>
    </dataValidation>
    <dataValidation type="list" allowBlank="1" showErrorMessage="1" sqref="K13:K20">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3:M20">
      <formula1>0</formula1>
      <formula2>999999999999999</formula2>
    </dataValidation>
    <dataValidation allowBlank="1" showInputMessage="1" showErrorMessage="1" promptTitle="Units" prompt="Please enter Units in text" sqref="E13:E20"/>
    <dataValidation type="decimal" allowBlank="1" showInputMessage="1" showErrorMessage="1" promptTitle="Rate Entry" prompt="Please enter the Basic Price in Rupees for this item. " errorTitle="Invaid Entry" error="Only Numeric Values are allowed. " sqref="G13:H20">
      <formula1>0</formula1>
      <formula2>999999999999999</formula2>
    </dataValidation>
    <dataValidation allowBlank="1" showInputMessage="1" showErrorMessage="1" promptTitle="Itemcode/Make" prompt="Please enter text" sqref="C13:C20">
      <formula1>0</formula1>
      <formula2>0</formula2>
    </dataValidation>
    <dataValidation type="decimal" allowBlank="1" showInputMessage="1" showErrorMessage="1" promptTitle="Quantity" prompt="Please enter the Quantity for this item. " errorTitle="Invalid Entry" error="Only Numeric Values are allowed. " sqref="D13:D20 F13:F2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0">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20">
      <formula1>0</formula1>
      <formula2>999999999999999</formula2>
    </dataValidation>
    <dataValidation type="list" showErrorMessage="1" sqref="I13:I20">
      <formula1>"Excess(+),Less(-)"</formula1>
      <formula2>0</formula2>
    </dataValidation>
    <dataValidation allowBlank="1" showInputMessage="1" showErrorMessage="1" promptTitle="Addition / Deduction" prompt="Please Choose the correct One" sqref="J13:J20">
      <formula1>0</formula1>
      <formula2>0</formula2>
    </dataValidation>
  </dataValidations>
  <printOptions/>
  <pageMargins left="0.55" right="0.3298611111111111" top="0.6097222222222223" bottom="0.5097222222222222" header="0.5118055555555555" footer="0.5118055555555555"/>
  <pageSetup fitToHeight="0" fitToWidth="1" horizontalDpi="600" verticalDpi="600" orientation="portrait" paperSize="9" scale="5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9" t="s">
        <v>39</v>
      </c>
      <c r="F6" s="89"/>
      <c r="G6" s="89"/>
      <c r="H6" s="89"/>
      <c r="I6" s="89"/>
      <c r="J6" s="89"/>
      <c r="K6" s="89"/>
    </row>
    <row r="7" spans="5:11" ht="15">
      <c r="E7" s="90"/>
      <c r="F7" s="90"/>
      <c r="G7" s="90"/>
      <c r="H7" s="90"/>
      <c r="I7" s="90"/>
      <c r="J7" s="90"/>
      <c r="K7" s="90"/>
    </row>
    <row r="8" spans="5:11" ht="15">
      <c r="E8" s="90"/>
      <c r="F8" s="90"/>
      <c r="G8" s="90"/>
      <c r="H8" s="90"/>
      <c r="I8" s="90"/>
      <c r="J8" s="90"/>
      <c r="K8" s="90"/>
    </row>
    <row r="9" spans="5:11" ht="15">
      <c r="E9" s="90"/>
      <c r="F9" s="90"/>
      <c r="G9" s="90"/>
      <c r="H9" s="90"/>
      <c r="I9" s="90"/>
      <c r="J9" s="90"/>
      <c r="K9" s="90"/>
    </row>
    <row r="10" spans="5:11" ht="15">
      <c r="E10" s="90"/>
      <c r="F10" s="90"/>
      <c r="G10" s="90"/>
      <c r="H10" s="90"/>
      <c r="I10" s="90"/>
      <c r="J10" s="90"/>
      <c r="K10" s="90"/>
    </row>
    <row r="11" spans="5:11" ht="15">
      <c r="E11" s="90"/>
      <c r="F11" s="90"/>
      <c r="G11" s="90"/>
      <c r="H11" s="90"/>
      <c r="I11" s="90"/>
      <c r="J11" s="90"/>
      <c r="K11" s="90"/>
    </row>
    <row r="12" spans="5:11" ht="15">
      <c r="E12" s="90"/>
      <c r="F12" s="90"/>
      <c r="G12" s="90"/>
      <c r="H12" s="90"/>
      <c r="I12" s="90"/>
      <c r="J12" s="90"/>
      <c r="K12" s="90"/>
    </row>
    <row r="13" spans="5:11" ht="15">
      <c r="E13" s="90"/>
      <c r="F13" s="90"/>
      <c r="G13" s="90"/>
      <c r="H13" s="90"/>
      <c r="I13" s="90"/>
      <c r="J13" s="90"/>
      <c r="K13" s="90"/>
    </row>
    <row r="14" spans="5:11" ht="15">
      <c r="E14" s="90"/>
      <c r="F14" s="90"/>
      <c r="G14" s="90"/>
      <c r="H14" s="90"/>
      <c r="I14" s="90"/>
      <c r="J14" s="90"/>
      <c r="K14" s="9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IISER-PO-03</cp:lastModifiedBy>
  <cp:lastPrinted>2023-09-06T08:44:04Z</cp:lastPrinted>
  <dcterms:created xsi:type="dcterms:W3CDTF">2009-01-30T06:42:42Z</dcterms:created>
  <dcterms:modified xsi:type="dcterms:W3CDTF">2023-09-06T08:56:53Z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