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54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<sst xmlns="http://schemas.openxmlformats.org/spreadsheetml/2006/main" count="101" uniqueCount="49">
  <si>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</si>
  <si>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</si>
  <si>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</si>
  <si>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</si>
  <si>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</si>
  <si>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</si>
  <si>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</si>
  <si>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</si>
  <si>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</si>
  <si>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</si>
  <si>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</si>
  <si>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</si>
  <si>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</si>
  <si>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</si>
  <si>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</si>
  <si>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</si>
  <si>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</si>
  <si>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</si>
  <si>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</si>
  <si>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</si>
  <si>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</si>
  <si>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</si>
  <si>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</si>
  <si>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</si>
  <si>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</si>
  <si>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</si>
  <si>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</si>
  <si>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</si>
  <si>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</si>
  <si>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</si>
  <si>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</si>
  <si>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</si>
  <si>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</si>
  <si>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</si>
  <si>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</si>
  <si>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</si>
  <si>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</si>
  <si>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</si>
  <si>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</si>
  <si>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</si>
  <si>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</si>
  <si>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</si>
  <si>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</si>
  <si>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</si>
  <si>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</si>
  <si>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</si>
  <si>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Sqm</t>
  </si>
  <si>
    <t>Name of Work: Providing thermoplastic edge line road  marking in  the campus roads of IISER Thiruvananthapuram</t>
  </si>
  <si>
    <t>Providing and applying 2.5 mm thick road marking strips (retro reflective) of specified shade/ colour using hot thermoplastic material by fully/ semi automatic thermoplastic paint applicator machine fitted with profile shoe, glass beads dispenser, propane tank heater and profile shoe heater, driven by experienced operator on road surface including cost of material, labour, T&amp;P, cleaning the road surface of all dirt, seals, oil, grease and foreign material etc. complete as per direction of Engineer-in-charge and accordance with applicable specifications</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</si>
</sst>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4">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2"/>
      <name val="Arial"/>
      <family val="2"/>
    </font>
    <font>
      <b/>
      <sz val="12"/>
      <name val="Arial"/>
      <family val="2"/>
    </font>
    <font>
      <sz val="14"/>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theme="2" tint="-0.24993999302387238"/>
      </left>
      <right style="thin">
        <color theme="2" tint="-0.24993999302387238"/>
      </right>
      <top style="thin">
        <color theme="2" tint="-0.24993999302387238"/>
      </top>
      <bottom style="thin">
        <color theme="2" tint="-0.24993999302387238"/>
      </bottom>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2" fontId="9" fillId="0" borderId="11"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2"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3"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0" xfId="60" applyNumberFormat="1" applyFont="1" applyFill="1" applyBorder="1" applyAlignment="1">
      <alignment horizontal="center" vertical="top" wrapText="1"/>
      <protection/>
    </xf>
    <xf numFmtId="180" fontId="26" fillId="0" borderId="12" xfId="58" applyNumberFormat="1" applyFont="1" applyFill="1" applyBorder="1" applyAlignment="1">
      <alignment horizontal="center" vertical="top"/>
      <protection/>
    </xf>
    <xf numFmtId="2" fontId="26" fillId="0" borderId="12" xfId="58" applyNumberFormat="1" applyFont="1" applyFill="1" applyBorder="1" applyAlignment="1">
      <alignment vertical="top"/>
      <protection/>
    </xf>
    <xf numFmtId="0" fontId="27" fillId="0" borderId="12" xfId="56" applyNumberFormat="1" applyFont="1" applyFill="1" applyBorder="1" applyAlignment="1" applyProtection="1">
      <alignment horizontal="right" vertical="top"/>
      <protection locked="0"/>
    </xf>
    <xf numFmtId="0" fontId="26" fillId="0" borderId="12" xfId="58" applyNumberFormat="1" applyFont="1" applyFill="1" applyBorder="1" applyAlignment="1">
      <alignment vertical="top"/>
      <protection/>
    </xf>
    <xf numFmtId="0" fontId="26" fillId="0" borderId="12" xfId="56" applyNumberFormat="1" applyFont="1" applyFill="1" applyBorder="1" applyAlignment="1">
      <alignment vertical="top"/>
      <protection/>
    </xf>
    <xf numFmtId="0" fontId="27" fillId="0" borderId="12" xfId="56" applyNumberFormat="1" applyFont="1" applyFill="1" applyBorder="1" applyAlignment="1" applyProtection="1">
      <alignment horizontal="left" vertical="top"/>
      <protection locked="0"/>
    </xf>
    <xf numFmtId="2" fontId="27" fillId="34" borderId="12" xfId="56" applyNumberFormat="1" applyFont="1" applyFill="1" applyBorder="1" applyAlignment="1" applyProtection="1">
      <alignment horizontal="right" vertical="center"/>
      <protection locked="0"/>
    </xf>
    <xf numFmtId="2" fontId="27" fillId="0" borderId="12" xfId="56" applyNumberFormat="1" applyFont="1" applyFill="1" applyBorder="1" applyAlignment="1" applyProtection="1">
      <alignment horizontal="right" vertical="top"/>
      <protection locked="0"/>
    </xf>
    <xf numFmtId="2" fontId="27" fillId="0" borderId="11" xfId="56" applyNumberFormat="1" applyFont="1" applyFill="1" applyBorder="1" applyAlignment="1" applyProtection="1">
      <alignment horizontal="center" vertical="top" wrapText="1"/>
      <protection/>
    </xf>
    <xf numFmtId="2" fontId="27" fillId="0" borderId="11" xfId="56" applyNumberFormat="1" applyFont="1" applyFill="1" applyBorder="1" applyAlignment="1">
      <alignment horizontal="center" vertical="top" wrapText="1"/>
      <protection/>
    </xf>
    <xf numFmtId="2" fontId="27" fillId="0" borderId="12" xfId="56" applyNumberFormat="1" applyFont="1" applyFill="1" applyBorder="1" applyAlignment="1">
      <alignment horizontal="center" vertical="top" wrapText="1"/>
      <protection/>
    </xf>
    <xf numFmtId="2" fontId="27" fillId="0" borderId="21" xfId="58" applyNumberFormat="1" applyFont="1" applyFill="1" applyBorder="1" applyAlignment="1">
      <alignment vertical="center"/>
      <protection/>
    </xf>
    <xf numFmtId="0" fontId="26" fillId="0" borderId="12" xfId="58" applyNumberFormat="1" applyFont="1" applyFill="1" applyBorder="1" applyAlignment="1">
      <alignment vertical="center" wrapText="1"/>
      <protection/>
    </xf>
    <xf numFmtId="0" fontId="28" fillId="0" borderId="20" xfId="60" applyFont="1" applyFill="1" applyBorder="1" applyAlignment="1">
      <alignment horizontal="justify" vertical="top" wrapText="1"/>
      <protection/>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6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5" t="str">
        <f>B2&amp;" BoQ"</f>
        <v>Item Rate BoQ</v>
      </c>
      <c r="B1" s="85"/>
      <c r="C1" s="85"/>
      <c r="D1" s="85"/>
      <c r="E1" s="85"/>
      <c r="F1" s="85"/>
      <c r="G1" s="85"/>
      <c r="H1" s="85"/>
      <c r="I1" s="85"/>
      <c r="J1" s="85"/>
      <c r="K1" s="85"/>
      <c r="L1" s="85"/>
      <c r="O1" s="6"/>
      <c r="P1" s="6"/>
      <c r="Q1" s="7"/>
      <c r="IA1" s="8"/>
      <c r="IB1" s="8"/>
      <c r="IC1" s="8"/>
      <c r="ID1" s="8"/>
      <c r="IE1" s="8"/>
      <c r="IF1" s="7"/>
      <c r="IG1" s="7"/>
      <c r="IH1" s="7"/>
      <c r="II1" s="7"/>
    </row>
    <row r="2" spans="1:239" s="5" customFormat="1" ht="25.5" customHeight="1" hidden="1">
      <c r="A2" s="9" t="s">
        <v>0</v>
      </c>
      <c r="B2" s="9" t="s">
        <v>1</v>
      </c>
      <c r="C2" s="10" t="s">
        <v>2</v>
      </c>
      <c r="D2" s="63" t="s">
        <v>3</v>
      </c>
      <c r="E2" s="9" t="s">
        <v>4</v>
      </c>
      <c r="J2" s="11"/>
      <c r="K2" s="11"/>
      <c r="L2" s="11"/>
      <c r="O2" s="6"/>
      <c r="P2" s="6"/>
      <c r="Q2" s="7"/>
      <c r="IA2" s="8"/>
      <c r="IB2" s="8"/>
      <c r="IC2" s="8"/>
      <c r="ID2" s="8"/>
      <c r="IE2" s="8"/>
    </row>
    <row r="3" spans="1:243" s="5" customFormat="1" ht="30" customHeight="1" hidden="1">
      <c r="A3" s="5" t="s">
        <v>5</v>
      </c>
      <c r="C3" s="5" t="s">
        <v>6</v>
      </c>
      <c r="D3" s="64"/>
      <c r="IA3" s="8"/>
      <c r="IB3" s="8"/>
      <c r="IC3" s="8"/>
      <c r="ID3" s="8"/>
      <c r="IE3" s="8"/>
      <c r="IF3" s="7"/>
      <c r="IG3" s="7"/>
      <c r="IH3" s="7"/>
      <c r="II3" s="7"/>
    </row>
    <row r="4" spans="1:243" s="12" customFormat="1" ht="30.75" customHeight="1">
      <c r="A4" s="86" t="s">
        <v>45</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A4" s="13"/>
      <c r="IB4" s="13"/>
      <c r="IC4" s="13"/>
      <c r="ID4" s="13"/>
      <c r="IE4" s="13"/>
      <c r="IF4" s="14"/>
      <c r="IG4" s="14"/>
      <c r="IH4" s="14"/>
      <c r="II4" s="14"/>
    </row>
    <row r="5" spans="1:243" s="12" customFormat="1" ht="30.75" customHeight="1">
      <c r="A5" s="86" t="s">
        <v>47</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A5" s="13"/>
      <c r="IB5" s="13"/>
      <c r="IC5" s="13"/>
      <c r="ID5" s="13"/>
      <c r="IE5" s="13"/>
      <c r="IF5" s="14"/>
      <c r="IG5" s="14"/>
      <c r="IH5" s="14"/>
      <c r="II5" s="14"/>
    </row>
    <row r="6" spans="1:243" s="12" customFormat="1" ht="30.75" customHeight="1">
      <c r="A6" s="86" t="s">
        <v>43</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A6" s="13"/>
      <c r="IB6" s="13"/>
      <c r="IC6" s="13"/>
      <c r="ID6" s="13"/>
      <c r="IE6" s="13"/>
      <c r="IF6" s="14"/>
      <c r="IG6" s="14"/>
      <c r="IH6" s="14"/>
      <c r="II6" s="14"/>
    </row>
    <row r="7" spans="1:243" s="12"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A7" s="13"/>
      <c r="IB7" s="13"/>
      <c r="IC7" s="13"/>
      <c r="ID7" s="13"/>
      <c r="IE7" s="13"/>
      <c r="IF7" s="14"/>
      <c r="IG7" s="14"/>
      <c r="IH7" s="14"/>
      <c r="II7" s="14"/>
    </row>
    <row r="8" spans="1:243" s="16" customFormat="1" ht="76.5" customHeight="1">
      <c r="A8" s="15" t="s">
        <v>40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A8" s="17"/>
      <c r="IB8" s="17"/>
      <c r="IC8" s="17"/>
      <c r="ID8" s="17"/>
      <c r="IE8" s="17"/>
      <c r="IF8" s="18"/>
      <c r="IG8" s="18"/>
      <c r="IH8" s="18"/>
      <c r="II8" s="18"/>
    </row>
    <row r="9" spans="1:243" s="19"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A9" s="20"/>
      <c r="IB9" s="20"/>
      <c r="IC9" s="20"/>
      <c r="ID9" s="20"/>
      <c r="IE9" s="20"/>
      <c r="IF9" s="21"/>
      <c r="IG9" s="21"/>
      <c r="IH9" s="21"/>
      <c r="II9" s="21"/>
    </row>
    <row r="10" spans="1:243" s="23" customFormat="1" ht="18.75" customHeight="1">
      <c r="A10" s="22" t="s">
        <v>9</v>
      </c>
      <c r="B10" s="22" t="s">
        <v>10</v>
      </c>
      <c r="C10" s="22" t="s">
        <v>10</v>
      </c>
      <c r="D10" s="3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2" t="s">
        <v>18</v>
      </c>
      <c r="E11" s="22" t="s">
        <v>19</v>
      </c>
      <c r="F11" s="22" t="s">
        <v>41</v>
      </c>
      <c r="G11" s="22"/>
      <c r="H11" s="22"/>
      <c r="I11" s="22" t="s">
        <v>20</v>
      </c>
      <c r="J11" s="22" t="s">
        <v>21</v>
      </c>
      <c r="K11" s="22" t="s">
        <v>22</v>
      </c>
      <c r="L11" s="22" t="s">
        <v>23</v>
      </c>
      <c r="M11" s="58"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55"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29" customFormat="1" ht="225">
      <c r="A13" s="69">
        <v>1</v>
      </c>
      <c r="B13" s="82" t="s">
        <v>48</v>
      </c>
      <c r="C13" s="68"/>
      <c r="D13" s="56">
        <v>1435</v>
      </c>
      <c r="E13" s="57" t="s">
        <v>46</v>
      </c>
      <c r="F13" s="70">
        <v>7830.55</v>
      </c>
      <c r="G13" s="71"/>
      <c r="H13" s="71"/>
      <c r="I13" s="72" t="s">
        <v>33</v>
      </c>
      <c r="J13" s="73">
        <f>IF(I13="Less(-)",-1,1)</f>
        <v>1</v>
      </c>
      <c r="K13" s="74" t="s">
        <v>34</v>
      </c>
      <c r="L13" s="74" t="s">
        <v>4</v>
      </c>
      <c r="M13" s="75"/>
      <c r="N13" s="76"/>
      <c r="O13" s="76"/>
      <c r="P13" s="77"/>
      <c r="Q13" s="76"/>
      <c r="R13" s="76"/>
      <c r="S13" s="78"/>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80">
        <f>total_amount_ba($B$2,$D$2,D13,F13,J13,K13,M13)</f>
        <v>0</v>
      </c>
      <c r="BB13" s="80">
        <f>BA13+SUM(N13:AZ13)</f>
        <v>0</v>
      </c>
      <c r="BC13" s="81" t="str">
        <f>SpellNumber(L13,BB13)</f>
        <v>INR Zero Only</v>
      </c>
      <c r="IA13" s="30">
        <v>1</v>
      </c>
      <c r="IB13" s="54" t="s">
        <v>48</v>
      </c>
      <c r="IC13" s="30"/>
      <c r="ID13" s="30">
        <v>1435</v>
      </c>
      <c r="IE13" s="30" t="s">
        <v>46</v>
      </c>
      <c r="IF13" s="31"/>
      <c r="IG13" s="31"/>
      <c r="IH13" s="31"/>
      <c r="II13" s="31"/>
    </row>
    <row r="14" spans="1:243" s="29" customFormat="1" ht="33" customHeight="1">
      <c r="A14" s="62" t="s">
        <v>35</v>
      </c>
      <c r="B14" s="61"/>
      <c r="C14" s="34"/>
      <c r="D14" s="65"/>
      <c r="E14" s="35"/>
      <c r="F14" s="35"/>
      <c r="G14" s="35"/>
      <c r="H14" s="36"/>
      <c r="I14" s="36"/>
      <c r="J14" s="36"/>
      <c r="K14" s="36"/>
      <c r="L14" s="37"/>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0">
        <f>SUM(BA13:BA13)</f>
        <v>0</v>
      </c>
      <c r="BB14" s="60">
        <f>SUM(BB13:BB13)</f>
        <v>0</v>
      </c>
      <c r="BC14" s="59" t="str">
        <f>SpellNumber($E$2,BA14)</f>
        <v>INR Zero Only</v>
      </c>
      <c r="IA14" s="30"/>
      <c r="IB14" s="30"/>
      <c r="IC14" s="30"/>
      <c r="ID14" s="30"/>
      <c r="IE14" s="30"/>
      <c r="IF14" s="31"/>
      <c r="IG14" s="31"/>
      <c r="IH14" s="31"/>
      <c r="II14" s="31"/>
    </row>
    <row r="15" spans="1:243" s="47" customFormat="1" ht="39" customHeight="1" hidden="1">
      <c r="A15" s="39" t="s">
        <v>36</v>
      </c>
      <c r="B15" s="40"/>
      <c r="C15" s="41"/>
      <c r="D15" s="66"/>
      <c r="E15" s="52" t="s">
        <v>37</v>
      </c>
      <c r="F15" s="53"/>
      <c r="G15" s="42"/>
      <c r="H15" s="43"/>
      <c r="I15" s="43"/>
      <c r="J15" s="43"/>
      <c r="K15" s="44"/>
      <c r="L15" s="45"/>
      <c r="M15" s="46"/>
      <c r="O15" s="29"/>
      <c r="P15" s="29"/>
      <c r="Q15" s="29"/>
      <c r="R15" s="29"/>
      <c r="S15" s="29"/>
      <c r="BA15" s="48">
        <f>IF(ISBLANK(F15),0,IF(E15="Excess (+)",ROUND(BA14+(BA14*F15),2),IF(E15="Less (-)",ROUND(BA14+(BA14*F15*(-1)),2),0)))</f>
        <v>0</v>
      </c>
      <c r="BB15" s="49">
        <f>ROUND(BA15,0)</f>
        <v>0</v>
      </c>
      <c r="BC15" s="28" t="str">
        <f>SpellNumber(L15,BB15)</f>
        <v> Zero Only</v>
      </c>
      <c r="IA15" s="50"/>
      <c r="IB15" s="50"/>
      <c r="IC15" s="50"/>
      <c r="ID15" s="50"/>
      <c r="IE15" s="50"/>
      <c r="IF15" s="51"/>
      <c r="IG15" s="51"/>
      <c r="IH15" s="51"/>
      <c r="II15" s="51"/>
    </row>
    <row r="16" spans="1:243" s="47" customFormat="1" ht="51" customHeight="1">
      <c r="A16" s="62" t="s">
        <v>38</v>
      </c>
      <c r="B16" s="33"/>
      <c r="C16" s="84" t="str">
        <f>SpellNumber($E$2,BA14)</f>
        <v>INR Zero Only</v>
      </c>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c r="IA16" s="50"/>
      <c r="IB16" s="50"/>
      <c r="IC16" s="50"/>
      <c r="ID16" s="50"/>
      <c r="IE16" s="50"/>
      <c r="IF16" s="51"/>
      <c r="IG16" s="51"/>
      <c r="IH16" s="51"/>
      <c r="II16" s="51"/>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allowBlank="1" showInputMessage="1" showErrorMessage="1" sqref="L13">
      <formula1>"INR"</formula1>
    </dataValidation>
    <dataValidation type="decimal" allowBlank="1" showErrorMessage="1" errorTitle="Invalid Entry" error="Only Numeric Values are allowed. " sqref="A13">
      <formula1>0</formula1>
      <formula2>999999999999999</formula2>
    </dataValidation>
    <dataValidation type="list" allowBlank="1" showErrorMessage="1" sqref="K13">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9" t="s">
        <v>39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IISER-PO-03</cp:lastModifiedBy>
  <cp:lastPrinted>2022-08-02T12:14:43Z</cp:lastPrinted>
  <dcterms:created xsi:type="dcterms:W3CDTF">2009-01-30T06:42:42Z</dcterms:created>
  <dcterms:modified xsi:type="dcterms:W3CDTF">2023-03-08T05:45:39Z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