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<sst xmlns="http://schemas.openxmlformats.org/spreadsheetml/2006/main" count="218" uniqueCount="67">
  <si>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</si>
  <si>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</si>
  <si>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</si>
  <si>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</si>
  <si>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</si>
  <si>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</si>
  <si>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</si>
  <si>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</si>
  <si>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</si>
  <si>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</si>
  <si>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</si>
  <si>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</si>
  <si>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</si>
  <si>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</si>
  <si>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</si>
  <si>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</si>
  <si>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</si>
  <si>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</si>
  <si>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</si>
  <si>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</si>
  <si>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</si>
  <si>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</si>
  <si>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</si>
  <si>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</si>
  <si>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</si>
  <si>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</si>
  <si>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</si>
  <si>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</si>
  <si>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</si>
  <si>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</si>
  <si>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</si>
  <si>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</si>
  <si>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</si>
  <si>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</si>
  <si>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</si>
  <si>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</si>
  <si>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</si>
  <si>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</si>
  <si>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</si>
  <si>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</si>
  <si>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</si>
  <si>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</si>
  <si>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</si>
  <si>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</si>
  <si>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</si>
  <si>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</si>
  <si>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</si>
  <si>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Name of Work: Construction of toe wall and stone pitching works  in the sloped ground opposite to library building at IISER  Thiruvananthapuram.</t>
  </si>
  <si>
    <t>Earth work in surface excavation not exceeding 30 cm in depth but exceeding 1.5 m in width as well as 10 sqm on plan including getting out and disposal of excavated earth upto 50 m and lift upto 1.5 m, as directed by Engineer-in- Charge:</t>
  </si>
  <si>
    <t xml:space="preserve"> All kinds of soil</t>
  </si>
  <si>
    <t>Earth work in excavation by mechanical means (Hydraulic excavator)/manual means over areas (exceeding 30 cm in depth, 1.5 m in width as well as 10 sqm on plan) including getting out and disposal of excavated earth lead upto 50 m and lift upto 1.5 m, as directed by Engineer-in charge</t>
  </si>
  <si>
    <t xml:space="preserve">Earth work in excavation by mechanical means (Hydraulic excavator)/manual means over areas (exceeding 30 cm in depth, 1.5 m in width as
well as 10 sqm on plan) including getting out and disposal of excavated earth lead upto 50 m and lift upto 1.5 m, as directed by Engineer-in charge.
</t>
  </si>
  <si>
    <t xml:space="preserve"> Ordinary rock</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</si>
  <si>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</si>
  <si>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 xml:space="preserve">Excavation work by mechanical means (Hydraulic excavator)/ manual means in foundation trenches or drains (not exceeding 1.5m in width or 10 sqm on plan), including dressing of sides and ramming of bottoms, lift upto 1.5 m, including getting out the excavated soil and disposal of surplus excavated soils as directed, within a lead of 50 m. </t>
  </si>
  <si>
    <t>Ordinary rock</t>
  </si>
  <si>
    <t>Providing and laying in position cement concrete of specified grade excluding the cost of centering and shuttering - All work up to plinth level :</t>
  </si>
  <si>
    <t>1:3:6 (1 Cement : 3 coarse sand (zone-III) derived from natural sources : 6 graded stone aggregate 40 mm nominal size derived from natural sources</t>
  </si>
  <si>
    <t xml:space="preserve">Random rubble masonry with hard stone in foundation and plinth including levelling up with cement concrete 1:6:12 (1 cement : 6 coarse sand : 12 graded stone aggregate 20 mm nominal size) upto plinth level with :
</t>
  </si>
  <si>
    <t xml:space="preserve"> Cement mortar 1:6 (1 cement : 6 coarse sand)</t>
  </si>
  <si>
    <t>Pointing on stone work with cement mortar 1:3 (1 cement : 3 fine sand) :  Flush/ Ruled pointing</t>
  </si>
  <si>
    <t>Dry stone pitching 22.5 cm thick including supply of stones and preparing surface complete.</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</si>
  <si>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</si>
  <si>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 xml:space="preserve"> 1:2:4 (1 Cement : 2 coarse sand (zone-III) derived from natural sources : 4 graded stone aggregate 20 mm nominal size derived from natural sources) </t>
  </si>
  <si>
    <t>6 mm cement plaster of mix : 1:3 (1 cement : 3 fine sand</t>
  </si>
  <si>
    <t>Cum</t>
  </si>
  <si>
    <t>Clearing jungle including uprooting of rank vegetation, grass, brush wood, trees and saplings of girth up to 30 cm measured at a height of 1 m above ground level and removal of rubbish up to a distance of 50 m outside the periphery of the area cleared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</si>
</sst>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5"/>
  <sheetViews>
    <sheetView showGridLines="0" zoomScale="80" zoomScaleNormal="80" zoomScalePageLayoutView="0" workbookViewId="0" topLeftCell="A1">
      <selection activeCell="BA33" sqref="BA3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66</v>
      </c>
      <c r="C13" s="68"/>
      <c r="D13" s="56">
        <v>400</v>
      </c>
      <c r="E13" s="57" t="s">
        <v>46</v>
      </c>
      <c r="F13" s="70">
        <v>7830.55</v>
      </c>
      <c r="G13" s="71"/>
      <c r="H13" s="71"/>
      <c r="I13" s="72" t="s">
        <v>33</v>
      </c>
      <c r="J13" s="73">
        <f aca="true" t="shared" si="0" ref="J13:J32">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66</v>
      </c>
      <c r="IC13" s="30"/>
      <c r="ID13" s="30">
        <v>400</v>
      </c>
      <c r="IE13" s="30" t="s">
        <v>46</v>
      </c>
      <c r="IF13" s="31"/>
      <c r="IG13" s="31"/>
      <c r="IH13" s="31"/>
      <c r="II13" s="31"/>
    </row>
    <row r="14" spans="1:243" s="29" customFormat="1" ht="93.75">
      <c r="A14" s="69">
        <v>2</v>
      </c>
      <c r="B14" s="82" t="s">
        <v>48</v>
      </c>
      <c r="C14" s="68"/>
      <c r="D14" s="56"/>
      <c r="E14" s="57"/>
      <c r="F14" s="70"/>
      <c r="G14" s="71"/>
      <c r="H14" s="71"/>
      <c r="I14" s="72" t="s">
        <v>33</v>
      </c>
      <c r="J14" s="73">
        <f t="shared" si="0"/>
        <v>1</v>
      </c>
      <c r="K14" s="74" t="s">
        <v>34</v>
      </c>
      <c r="L14" s="74" t="s">
        <v>4</v>
      </c>
      <c r="M14" s="57"/>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c r="BB14" s="80"/>
      <c r="BC14" s="81"/>
      <c r="IA14" s="30">
        <v>2</v>
      </c>
      <c r="IB14" s="54" t="s">
        <v>48</v>
      </c>
      <c r="IC14" s="30"/>
      <c r="ID14" s="30"/>
      <c r="IE14" s="30"/>
      <c r="IF14" s="31"/>
      <c r="IG14" s="31"/>
      <c r="IH14" s="31"/>
      <c r="II14" s="31"/>
    </row>
    <row r="15" spans="1:243" s="29" customFormat="1" ht="18.75">
      <c r="A15" s="69">
        <v>2.1</v>
      </c>
      <c r="B15" s="82" t="s">
        <v>49</v>
      </c>
      <c r="C15" s="68"/>
      <c r="D15" s="56">
        <v>400</v>
      </c>
      <c r="E15" s="57" t="s">
        <v>46</v>
      </c>
      <c r="F15" s="70">
        <v>404.06</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2.1</v>
      </c>
      <c r="IB15" s="54" t="s">
        <v>49</v>
      </c>
      <c r="IC15" s="30"/>
      <c r="ID15" s="30">
        <v>400</v>
      </c>
      <c r="IE15" s="30" t="s">
        <v>46</v>
      </c>
      <c r="IF15" s="31"/>
      <c r="IG15" s="31"/>
      <c r="IH15" s="31"/>
      <c r="II15" s="31"/>
    </row>
    <row r="16" spans="1:243" s="29" customFormat="1" ht="112.5">
      <c r="A16" s="69">
        <v>3</v>
      </c>
      <c r="B16" s="82" t="s">
        <v>50</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50</v>
      </c>
      <c r="IC16" s="30"/>
      <c r="ID16" s="30"/>
      <c r="IE16" s="30"/>
      <c r="IF16" s="31"/>
      <c r="IG16" s="31"/>
      <c r="IH16" s="31"/>
      <c r="II16" s="31"/>
    </row>
    <row r="17" spans="1:243" s="29" customFormat="1" ht="18.75">
      <c r="A17" s="69">
        <v>3.1</v>
      </c>
      <c r="B17" s="82" t="s">
        <v>49</v>
      </c>
      <c r="C17" s="68"/>
      <c r="D17" s="56">
        <v>80</v>
      </c>
      <c r="E17" s="57" t="s">
        <v>65</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49</v>
      </c>
      <c r="IC17" s="30"/>
      <c r="ID17" s="30">
        <v>80</v>
      </c>
      <c r="IE17" s="30" t="s">
        <v>65</v>
      </c>
      <c r="IF17" s="31"/>
      <c r="IG17" s="31"/>
      <c r="IH17" s="31"/>
      <c r="II17" s="31"/>
    </row>
    <row r="18" spans="1:243" s="29" customFormat="1" ht="131.25">
      <c r="A18" s="69">
        <v>4</v>
      </c>
      <c r="B18" s="82" t="s">
        <v>51</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4</v>
      </c>
      <c r="IB18" s="54" t="s">
        <v>51</v>
      </c>
      <c r="IC18" s="30"/>
      <c r="ID18" s="30"/>
      <c r="IE18" s="30"/>
      <c r="IF18" s="31"/>
      <c r="IG18" s="31"/>
      <c r="IH18" s="31"/>
      <c r="II18" s="31"/>
    </row>
    <row r="19" spans="1:243" s="29" customFormat="1" ht="18.75">
      <c r="A19" s="69">
        <v>4.1</v>
      </c>
      <c r="B19" s="82" t="s">
        <v>52</v>
      </c>
      <c r="C19" s="68"/>
      <c r="D19" s="56">
        <v>15</v>
      </c>
      <c r="E19" s="57" t="s">
        <v>65</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4.1</v>
      </c>
      <c r="IB19" s="54" t="s">
        <v>52</v>
      </c>
      <c r="IC19" s="30"/>
      <c r="ID19" s="30">
        <v>15</v>
      </c>
      <c r="IE19" s="30" t="s">
        <v>65</v>
      </c>
      <c r="IF19" s="31"/>
      <c r="IG19" s="31"/>
      <c r="IH19" s="31"/>
      <c r="II19" s="31"/>
    </row>
    <row r="20" spans="1:243" s="29" customFormat="1" ht="150">
      <c r="A20" s="69">
        <v>5</v>
      </c>
      <c r="B20" s="82" t="s">
        <v>53</v>
      </c>
      <c r="C20" s="68"/>
      <c r="D20" s="56"/>
      <c r="E20" s="57"/>
      <c r="F20" s="70"/>
      <c r="G20" s="71"/>
      <c r="H20" s="71"/>
      <c r="I20" s="72" t="s">
        <v>33</v>
      </c>
      <c r="J20" s="73">
        <f t="shared" si="0"/>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5</v>
      </c>
      <c r="IB20" s="54" t="s">
        <v>53</v>
      </c>
      <c r="IC20" s="30"/>
      <c r="ID20" s="30"/>
      <c r="IE20" s="30"/>
      <c r="IF20" s="31"/>
      <c r="IG20" s="31"/>
      <c r="IH20" s="31"/>
      <c r="II20" s="31"/>
    </row>
    <row r="21" spans="1:243" s="29" customFormat="1" ht="18.75">
      <c r="A21" s="69">
        <v>5.1</v>
      </c>
      <c r="B21" s="82" t="s">
        <v>49</v>
      </c>
      <c r="C21" s="68"/>
      <c r="D21" s="56">
        <v>9</v>
      </c>
      <c r="E21" s="57" t="s">
        <v>65</v>
      </c>
      <c r="F21" s="70">
        <v>2769.9</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5.1</v>
      </c>
      <c r="IB21" s="54" t="s">
        <v>49</v>
      </c>
      <c r="IC21" s="30"/>
      <c r="ID21" s="30">
        <v>9</v>
      </c>
      <c r="IE21" s="30" t="s">
        <v>65</v>
      </c>
      <c r="IF21" s="31"/>
      <c r="IG21" s="31"/>
      <c r="IH21" s="31"/>
      <c r="II21" s="31"/>
    </row>
    <row r="22" spans="1:243" s="29" customFormat="1" ht="150">
      <c r="A22" s="69">
        <v>6</v>
      </c>
      <c r="B22" s="82" t="s">
        <v>54</v>
      </c>
      <c r="C22" s="68"/>
      <c r="D22" s="56"/>
      <c r="E22" s="57"/>
      <c r="F22" s="70"/>
      <c r="G22" s="71"/>
      <c r="H22" s="71"/>
      <c r="I22" s="72" t="s">
        <v>33</v>
      </c>
      <c r="J22" s="73">
        <f t="shared" si="0"/>
        <v>1</v>
      </c>
      <c r="K22" s="74" t="s">
        <v>34</v>
      </c>
      <c r="L22" s="74" t="s">
        <v>4</v>
      </c>
      <c r="M22" s="57"/>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c r="BB22" s="80"/>
      <c r="BC22" s="81"/>
      <c r="IA22" s="30">
        <v>6</v>
      </c>
      <c r="IB22" s="54" t="s">
        <v>54</v>
      </c>
      <c r="IC22" s="30"/>
      <c r="ID22" s="30"/>
      <c r="IE22" s="30"/>
      <c r="IF22" s="31"/>
      <c r="IG22" s="31"/>
      <c r="IH22" s="31"/>
      <c r="II22" s="31"/>
    </row>
    <row r="23" spans="1:243" s="29" customFormat="1" ht="18.75">
      <c r="A23" s="69">
        <v>6.1</v>
      </c>
      <c r="B23" s="82" t="s">
        <v>55</v>
      </c>
      <c r="C23" s="68"/>
      <c r="D23" s="56">
        <v>5.4</v>
      </c>
      <c r="E23" s="57" t="s">
        <v>65</v>
      </c>
      <c r="F23" s="70">
        <v>2769.9</v>
      </c>
      <c r="G23" s="71"/>
      <c r="H23" s="71"/>
      <c r="I23" s="72" t="s">
        <v>33</v>
      </c>
      <c r="J23" s="73">
        <f t="shared" si="0"/>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6.1</v>
      </c>
      <c r="IB23" s="54" t="s">
        <v>55</v>
      </c>
      <c r="IC23" s="30"/>
      <c r="ID23" s="30">
        <v>5.4</v>
      </c>
      <c r="IE23" s="30" t="s">
        <v>65</v>
      </c>
      <c r="IF23" s="31"/>
      <c r="IG23" s="31"/>
      <c r="IH23" s="31"/>
      <c r="II23" s="31"/>
    </row>
    <row r="24" spans="1:243" s="29" customFormat="1" ht="56.25">
      <c r="A24" s="69">
        <v>7</v>
      </c>
      <c r="B24" s="82" t="s">
        <v>56</v>
      </c>
      <c r="C24" s="68"/>
      <c r="D24" s="56"/>
      <c r="E24" s="57"/>
      <c r="F24" s="70"/>
      <c r="G24" s="71"/>
      <c r="H24" s="71"/>
      <c r="I24" s="72" t="s">
        <v>33</v>
      </c>
      <c r="J24" s="73">
        <f t="shared" si="0"/>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7</v>
      </c>
      <c r="IB24" s="54" t="s">
        <v>56</v>
      </c>
      <c r="IC24" s="30"/>
      <c r="ID24" s="30"/>
      <c r="IE24" s="30"/>
      <c r="IF24" s="31"/>
      <c r="IG24" s="31"/>
      <c r="IH24" s="31"/>
      <c r="II24" s="31"/>
    </row>
    <row r="25" spans="1:243" s="29" customFormat="1" ht="56.25">
      <c r="A25" s="69">
        <v>7.1</v>
      </c>
      <c r="B25" s="82" t="s">
        <v>57</v>
      </c>
      <c r="C25" s="68"/>
      <c r="D25" s="56">
        <v>3.6</v>
      </c>
      <c r="E25" s="57" t="s">
        <v>65</v>
      </c>
      <c r="F25" s="70">
        <v>2769.9</v>
      </c>
      <c r="G25" s="71"/>
      <c r="H25" s="71"/>
      <c r="I25" s="72" t="s">
        <v>33</v>
      </c>
      <c r="J25" s="73">
        <f t="shared" si="0"/>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7.1</v>
      </c>
      <c r="IB25" s="54" t="s">
        <v>57</v>
      </c>
      <c r="IC25" s="30"/>
      <c r="ID25" s="30">
        <v>3.6</v>
      </c>
      <c r="IE25" s="30" t="s">
        <v>65</v>
      </c>
      <c r="IF25" s="31"/>
      <c r="IG25" s="31"/>
      <c r="IH25" s="31"/>
      <c r="II25" s="31"/>
    </row>
    <row r="26" spans="1:243" s="29" customFormat="1" ht="112.5">
      <c r="A26" s="69">
        <v>8</v>
      </c>
      <c r="B26" s="82" t="s">
        <v>58</v>
      </c>
      <c r="C26" s="68"/>
      <c r="D26" s="56"/>
      <c r="E26" s="57"/>
      <c r="F26" s="70"/>
      <c r="G26" s="71"/>
      <c r="H26" s="71"/>
      <c r="I26" s="72" t="s">
        <v>33</v>
      </c>
      <c r="J26" s="73">
        <f t="shared" si="0"/>
        <v>1</v>
      </c>
      <c r="K26" s="74" t="s">
        <v>34</v>
      </c>
      <c r="L26" s="74" t="s">
        <v>4</v>
      </c>
      <c r="M26" s="57"/>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c r="BB26" s="80"/>
      <c r="BC26" s="81"/>
      <c r="IA26" s="30">
        <v>8</v>
      </c>
      <c r="IB26" s="54" t="s">
        <v>58</v>
      </c>
      <c r="IC26" s="30"/>
      <c r="ID26" s="30"/>
      <c r="IE26" s="30"/>
      <c r="IF26" s="31"/>
      <c r="IG26" s="31"/>
      <c r="IH26" s="31"/>
      <c r="II26" s="31"/>
    </row>
    <row r="27" spans="1:243" s="29" customFormat="1" ht="18.75">
      <c r="A27" s="69">
        <v>8.1</v>
      </c>
      <c r="B27" s="82" t="s">
        <v>59</v>
      </c>
      <c r="C27" s="68"/>
      <c r="D27" s="56">
        <v>30.6</v>
      </c>
      <c r="E27" s="57" t="s">
        <v>65</v>
      </c>
      <c r="F27" s="70">
        <v>2769.9</v>
      </c>
      <c r="G27" s="71"/>
      <c r="H27" s="71"/>
      <c r="I27" s="72" t="s">
        <v>33</v>
      </c>
      <c r="J27" s="73">
        <f t="shared" si="0"/>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8.1</v>
      </c>
      <c r="IB27" s="54" t="s">
        <v>59</v>
      </c>
      <c r="IC27" s="30"/>
      <c r="ID27" s="30">
        <v>30.6</v>
      </c>
      <c r="IE27" s="30" t="s">
        <v>65</v>
      </c>
      <c r="IF27" s="31"/>
      <c r="IG27" s="31"/>
      <c r="IH27" s="31"/>
      <c r="II27" s="31"/>
    </row>
    <row r="28" spans="1:243" s="29" customFormat="1" ht="37.5">
      <c r="A28" s="69">
        <v>9</v>
      </c>
      <c r="B28" s="82" t="s">
        <v>60</v>
      </c>
      <c r="C28" s="68"/>
      <c r="D28" s="56">
        <v>48</v>
      </c>
      <c r="E28" s="57" t="s">
        <v>46</v>
      </c>
      <c r="F28" s="70">
        <v>2769.9</v>
      </c>
      <c r="G28" s="71"/>
      <c r="H28" s="71"/>
      <c r="I28" s="72" t="s">
        <v>33</v>
      </c>
      <c r="J28" s="73">
        <f t="shared" si="0"/>
        <v>1</v>
      </c>
      <c r="K28" s="74" t="s">
        <v>34</v>
      </c>
      <c r="L28" s="74" t="s">
        <v>4</v>
      </c>
      <c r="M28" s="75"/>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f>total_amount_ba($B$2,$D$2,D28,F28,J28,K28,M28)</f>
        <v>0</v>
      </c>
      <c r="BB28" s="80">
        <f>BA28+SUM(N28:AZ28)</f>
        <v>0</v>
      </c>
      <c r="BC28" s="81" t="str">
        <f>SpellNumber(L28,BB28)</f>
        <v>INR Zero Only</v>
      </c>
      <c r="IA28" s="30">
        <v>9</v>
      </c>
      <c r="IB28" s="54" t="s">
        <v>60</v>
      </c>
      <c r="IC28" s="30"/>
      <c r="ID28" s="30">
        <v>48</v>
      </c>
      <c r="IE28" s="30" t="s">
        <v>46</v>
      </c>
      <c r="IF28" s="31"/>
      <c r="IG28" s="31"/>
      <c r="IH28" s="31"/>
      <c r="II28" s="31"/>
    </row>
    <row r="29" spans="1:243" s="29" customFormat="1" ht="37.5">
      <c r="A29" s="69">
        <v>10</v>
      </c>
      <c r="B29" s="82" t="s">
        <v>61</v>
      </c>
      <c r="C29" s="68"/>
      <c r="D29" s="56">
        <v>400</v>
      </c>
      <c r="E29" s="57" t="s">
        <v>46</v>
      </c>
      <c r="F29" s="70">
        <v>2769.9</v>
      </c>
      <c r="G29" s="71"/>
      <c r="H29" s="71"/>
      <c r="I29" s="72" t="s">
        <v>33</v>
      </c>
      <c r="J29" s="73">
        <f t="shared" si="0"/>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total_amount_ba($B$2,$D$2,D29,F29,J29,K29,M29)</f>
        <v>0</v>
      </c>
      <c r="BB29" s="80">
        <f>BA29+SUM(N29:AZ29)</f>
        <v>0</v>
      </c>
      <c r="BC29" s="81" t="str">
        <f>SpellNumber(L29,BB29)</f>
        <v>INR Zero Only</v>
      </c>
      <c r="IA29" s="30">
        <v>10</v>
      </c>
      <c r="IB29" s="54" t="s">
        <v>61</v>
      </c>
      <c r="IC29" s="30"/>
      <c r="ID29" s="30">
        <v>400</v>
      </c>
      <c r="IE29" s="30" t="s">
        <v>46</v>
      </c>
      <c r="IF29" s="31"/>
      <c r="IG29" s="31"/>
      <c r="IH29" s="31"/>
      <c r="II29" s="31"/>
    </row>
    <row r="30" spans="1:243" s="29" customFormat="1" ht="150">
      <c r="A30" s="69">
        <v>11</v>
      </c>
      <c r="B30" s="82" t="s">
        <v>62</v>
      </c>
      <c r="C30" s="68"/>
      <c r="D30" s="56"/>
      <c r="E30" s="57"/>
      <c r="F30" s="70"/>
      <c r="G30" s="71"/>
      <c r="H30" s="71"/>
      <c r="I30" s="72" t="s">
        <v>33</v>
      </c>
      <c r="J30" s="73">
        <f t="shared" si="0"/>
        <v>1</v>
      </c>
      <c r="K30" s="74" t="s">
        <v>34</v>
      </c>
      <c r="L30" s="74" t="s">
        <v>4</v>
      </c>
      <c r="M30" s="57"/>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c r="BB30" s="80"/>
      <c r="BC30" s="81"/>
      <c r="IA30" s="30">
        <v>11</v>
      </c>
      <c r="IB30" s="54" t="s">
        <v>62</v>
      </c>
      <c r="IC30" s="30"/>
      <c r="ID30" s="30"/>
      <c r="IE30" s="30"/>
      <c r="IF30" s="31"/>
      <c r="IG30" s="31"/>
      <c r="IH30" s="31"/>
      <c r="II30" s="31"/>
    </row>
    <row r="31" spans="1:243" s="29" customFormat="1" ht="56.25">
      <c r="A31" s="69">
        <v>11.1</v>
      </c>
      <c r="B31" s="82" t="s">
        <v>63</v>
      </c>
      <c r="C31" s="68"/>
      <c r="D31" s="56">
        <v>0.8</v>
      </c>
      <c r="E31" s="57" t="s">
        <v>65</v>
      </c>
      <c r="F31" s="70">
        <v>2769.9</v>
      </c>
      <c r="G31" s="71"/>
      <c r="H31" s="71"/>
      <c r="I31" s="72" t="s">
        <v>33</v>
      </c>
      <c r="J31" s="73">
        <f t="shared" si="0"/>
        <v>1</v>
      </c>
      <c r="K31" s="74" t="s">
        <v>34</v>
      </c>
      <c r="L31" s="74" t="s">
        <v>4</v>
      </c>
      <c r="M31" s="75"/>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f>total_amount_ba($B$2,$D$2,D31,F31,J31,K31,M31)</f>
        <v>0</v>
      </c>
      <c r="BB31" s="80">
        <f>BA31+SUM(N31:AZ31)</f>
        <v>0</v>
      </c>
      <c r="BC31" s="81" t="str">
        <f>SpellNumber(L31,BB31)</f>
        <v>INR Zero Only</v>
      </c>
      <c r="IA31" s="30">
        <v>11.1</v>
      </c>
      <c r="IB31" s="54" t="s">
        <v>63</v>
      </c>
      <c r="IC31" s="30"/>
      <c r="ID31" s="30">
        <v>0.8</v>
      </c>
      <c r="IE31" s="30" t="s">
        <v>65</v>
      </c>
      <c r="IF31" s="31"/>
      <c r="IG31" s="31"/>
      <c r="IH31" s="31"/>
      <c r="II31" s="31"/>
    </row>
    <row r="32" spans="1:243" s="29" customFormat="1" ht="37.5">
      <c r="A32" s="69">
        <v>12</v>
      </c>
      <c r="B32" s="82" t="s">
        <v>64</v>
      </c>
      <c r="C32" s="68"/>
      <c r="D32" s="56">
        <v>8</v>
      </c>
      <c r="E32" s="57" t="s">
        <v>46</v>
      </c>
      <c r="F32" s="70">
        <v>2769.9</v>
      </c>
      <c r="G32" s="71"/>
      <c r="H32" s="71"/>
      <c r="I32" s="72" t="s">
        <v>33</v>
      </c>
      <c r="J32" s="73">
        <f t="shared" si="0"/>
        <v>1</v>
      </c>
      <c r="K32" s="74" t="s">
        <v>34</v>
      </c>
      <c r="L32" s="74" t="s">
        <v>4</v>
      </c>
      <c r="M32" s="75"/>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f>total_amount_ba($B$2,$D$2,D32,F32,J32,K32,M32)</f>
        <v>0</v>
      </c>
      <c r="BB32" s="80">
        <f>BA32+SUM(N32:AZ32)</f>
        <v>0</v>
      </c>
      <c r="BC32" s="81" t="str">
        <f>SpellNumber(L32,BB32)</f>
        <v>INR Zero Only</v>
      </c>
      <c r="IA32" s="30">
        <v>12</v>
      </c>
      <c r="IB32" s="54" t="s">
        <v>64</v>
      </c>
      <c r="IC32" s="30"/>
      <c r="ID32" s="30">
        <v>8</v>
      </c>
      <c r="IE32" s="30" t="s">
        <v>46</v>
      </c>
      <c r="IF32" s="31"/>
      <c r="IG32" s="31"/>
      <c r="IH32" s="31"/>
      <c r="II32" s="31"/>
    </row>
    <row r="33" spans="1:243" s="29" customFormat="1" ht="33" customHeight="1">
      <c r="A33" s="62" t="s">
        <v>35</v>
      </c>
      <c r="B33" s="61"/>
      <c r="C33" s="34"/>
      <c r="D33" s="65"/>
      <c r="E33" s="35"/>
      <c r="F33" s="35"/>
      <c r="G33" s="35"/>
      <c r="H33" s="36"/>
      <c r="I33" s="36"/>
      <c r="J33" s="36"/>
      <c r="K33" s="36"/>
      <c r="L33" s="37"/>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0">
        <f>SUM(BA13:BA32)</f>
        <v>0</v>
      </c>
      <c r="BB33" s="60">
        <f>SUM(BB13:BB17)</f>
        <v>0</v>
      </c>
      <c r="BC33" s="59" t="str">
        <f>SpellNumber($E$2,BA33)</f>
        <v>INR Zero Only</v>
      </c>
      <c r="IA33" s="30"/>
      <c r="IB33" s="30"/>
      <c r="IC33" s="30"/>
      <c r="ID33" s="30"/>
      <c r="IE33" s="30"/>
      <c r="IF33" s="31"/>
      <c r="IG33" s="31"/>
      <c r="IH33" s="31"/>
      <c r="II33" s="31"/>
    </row>
    <row r="34" spans="1:243" s="47" customFormat="1" ht="39" customHeight="1" hidden="1">
      <c r="A34" s="39" t="s">
        <v>36</v>
      </c>
      <c r="B34" s="40"/>
      <c r="C34" s="41"/>
      <c r="D34" s="66"/>
      <c r="E34" s="52" t="s">
        <v>37</v>
      </c>
      <c r="F34" s="53"/>
      <c r="G34" s="42"/>
      <c r="H34" s="43"/>
      <c r="I34" s="43"/>
      <c r="J34" s="43"/>
      <c r="K34" s="44"/>
      <c r="L34" s="45"/>
      <c r="M34" s="46"/>
      <c r="O34" s="29"/>
      <c r="P34" s="29"/>
      <c r="Q34" s="29"/>
      <c r="R34" s="29"/>
      <c r="S34" s="29"/>
      <c r="BA34" s="48">
        <f>IF(ISBLANK(F34),0,IF(E34="Excess (+)",ROUND(BA33+(BA33*F34),2),IF(E34="Less (-)",ROUND(BA33+(BA33*F34*(-1)),2),0)))</f>
        <v>0</v>
      </c>
      <c r="BB34" s="49">
        <f>ROUND(BA34,0)</f>
        <v>0</v>
      </c>
      <c r="BC34" s="28" t="str">
        <f>SpellNumber(L34,BB34)</f>
        <v> Zero Only</v>
      </c>
      <c r="IA34" s="50"/>
      <c r="IB34" s="50"/>
      <c r="IC34" s="50"/>
      <c r="ID34" s="50"/>
      <c r="IE34" s="50"/>
      <c r="IF34" s="51"/>
      <c r="IG34" s="51"/>
      <c r="IH34" s="51"/>
      <c r="II34" s="51"/>
    </row>
    <row r="35" spans="1:243" s="47" customFormat="1" ht="51" customHeight="1">
      <c r="A35" s="62" t="s">
        <v>38</v>
      </c>
      <c r="B35" s="33"/>
      <c r="C35" s="84" t="str">
        <f>SpellNumber($E$2,BA33)</f>
        <v>INR Zero Only</v>
      </c>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IA35" s="50"/>
      <c r="IB35" s="50"/>
      <c r="IC35" s="50"/>
      <c r="ID35" s="50"/>
      <c r="IE35" s="50"/>
      <c r="IF35" s="51"/>
      <c r="IG35" s="51"/>
      <c r="IH35" s="51"/>
      <c r="II35" s="51"/>
    </row>
  </sheetData>
  <sheetProtection password="F5B2" sheet="1"/>
  <mergeCells count="8">
    <mergeCell ref="A9:BC9"/>
    <mergeCell ref="C35:BC35"/>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type="list" allowBlank="1" showInputMessage="1" showErrorMessage="1" sqref="L27 L28 L29 L30 L13 L14 L15 L16 L17 L18 L19 L20 L21 L22 L23 L24 L25 L26 L32 L31">
      <formula1>"INR"</formula1>
    </dataValidation>
    <dataValidation type="decimal" allowBlank="1" showErrorMessage="1" errorTitle="Invalid Entry" error="Only Numeric Values are allowed. " sqref="A13:A32">
      <formula1>0</formula1>
      <formula2>999999999999999</formula2>
    </dataValidation>
    <dataValidation type="list" allowBlank="1" showErrorMessage="1" sqref="K13:K3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2">
      <formula1>0</formula1>
      <formula2>999999999999999</formula2>
    </dataValidation>
    <dataValidation allowBlank="1" showInputMessage="1" showErrorMessage="1" promptTitle="Units" prompt="Please enter Units in text" sqref="E13:E32"/>
    <dataValidation type="decimal" allowBlank="1" showInputMessage="1" showErrorMessage="1" promptTitle="Rate Entry" prompt="Please enter the Basic Price in Rupees for this item. " errorTitle="Invaid Entry" error="Only Numeric Values are allowed. " sqref="G13:H32">
      <formula1>0</formula1>
      <formula2>999999999999999</formula2>
    </dataValidation>
    <dataValidation allowBlank="1" showInputMessage="1" showErrorMessage="1" promptTitle="Itemcode/Make" prompt="Please enter text" sqref="C13:C32">
      <formula1>0</formula1>
      <formula2>0</formula2>
    </dataValidation>
    <dataValidation type="decimal" allowBlank="1" showInputMessage="1" showErrorMessage="1" promptTitle="Quantity" prompt="Please enter the Quantity for this item. " errorTitle="Invalid Entry" error="Only Numeric Values are allowed. " sqref="D13:D32 F13:F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2">
      <formula1>0</formula1>
      <formula2>999999999999999</formula2>
    </dataValidation>
    <dataValidation type="list" showErrorMessage="1" sqref="I13:I32">
      <formula1>"Excess(+),Less(-)"</formula1>
      <formula2>0</formula2>
    </dataValidation>
    <dataValidation allowBlank="1" showInputMessage="1" showErrorMessage="1" promptTitle="Addition / Deduction" prompt="Please Choose the correct One" sqref="J13:J32">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2023-02-22T09:07:01Z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