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<sst xmlns="http://schemas.openxmlformats.org/spreadsheetml/2006/main" count="159" uniqueCount="61">
  <si>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</si>
  <si>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</si>
  <si>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</si>
  <si>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</si>
  <si>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</si>
  <si>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</si>
  <si>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</si>
  <si>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</si>
  <si>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</si>
  <si>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</si>
  <si>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</si>
  <si>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</si>
  <si>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</si>
  <si>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</si>
  <si>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</si>
  <si>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</si>
  <si>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</si>
  <si>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</si>
  <si>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</si>
  <si>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</si>
  <si>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</si>
  <si>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</si>
  <si>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</si>
  <si>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</si>
  <si>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</si>
  <si>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</si>
  <si>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</si>
  <si>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</si>
  <si>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</si>
  <si>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</si>
  <si>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</si>
  <si>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</si>
  <si>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</si>
  <si>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</si>
  <si>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</si>
  <si>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</si>
  <si>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</si>
  <si>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</si>
  <si>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</si>
  <si>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</si>
  <si>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</si>
  <si>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</si>
  <si>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</si>
  <si>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</si>
  <si>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</si>
  <si>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</si>
  <si>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Sqm</t>
  </si>
  <si>
    <t>Kg</t>
  </si>
  <si>
    <t>Name of Work: Providing roofing over PSB concourse in IISER campus, Vithura</t>
  </si>
  <si>
    <t>Steel work in built up tubular (round, square or rectangular hollow tubes etc.) trusses etc., including cutting, hoisting, fixing in position and applying a priming coat of epoxy steel primer, including welding and bolted with special shaped washers etc. complete. (Scaffolding, ladders, working platform,etc required shall be arranged by the contractor)</t>
  </si>
  <si>
    <t>Hot finished welded type tubes</t>
  </si>
  <si>
    <t>Structural steel work in single section, fixed with or without connecting plate,including cutting, hoisting, fixing in position and applying a priming coat of epoxy steel primer all complete.
(Scaffolding, ladders, working platform,etc required shall be arranged by the contractor)</t>
  </si>
  <si>
    <t>Painting with synthetic enamel paint of approved brand and manufacture to give an even shade (Scaffolding, ladders, working platform,etc required shall be arranged by the contractor)</t>
  </si>
  <si>
    <t>Two or more coats on new work</t>
  </si>
  <si>
    <t>Providing and fixing precoated trafford metalic roofing sheet Georoof ultima matte 0.35mm thickness Geo Red  or equivalent (size, shape and pitch of corrugation as approved by Engineer-in-charge). The sheet shall be fixed using self drilling /self tapping screws of size (5.5x 55 mm) with EPDM seal, complete upto any pitch in horizontal/ vertical or curved surfaces, excluding the cost of purlins, rafters and trusses but including charges towards cutting to size and shape wherever required,  etc. (Scaffolding, ladders, working platform,etc required shall be arranged by the contractor)</t>
  </si>
  <si>
    <t>Providing and fixing precoated galvanised steel sheet roofing accessories 0.50 mm (+ 0.05 %) total coated thickness, Zinc coating 120 grams per sqm as per IS: 277, in 240 mpa steel grade, 5-7 microns epoxy primer on both side of the sheet and polyester top coat 15-18 microns using self drilling/ self tapping screws complete : 
(Scaffolding, ladders, working platform,etc required shall be arranged by the contractor)</t>
  </si>
  <si>
    <t xml:space="preserve">Ridges plain (500 - 600mm) </t>
  </si>
  <si>
    <t>Flashings/ Aprons.( Upto 600 mm)</t>
  </si>
  <si>
    <t>Providing and fixing 12mm anchor bolts in RCC/RR walls which includes necessary drilling using hammer drill, tightening of bolts, etc complete all as directed by EIC
(Scaffolding, ladders, working platform,etc required shall be arranged by the contractor)</t>
  </si>
  <si>
    <t>m</t>
  </si>
  <si>
    <t>Each</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</si>
</sst>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3">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1"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2"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4"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stimates\1650%20PSB%20concourse\Revised%20estimat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bstract"/>
      <sheetName val="Detailed"/>
      <sheetName val="Roof sheet RA"/>
      <sheetName val="Anchor bol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5"/>
  <sheetViews>
    <sheetView showGridLines="0" zoomScale="80" zoomScaleNormal="80" zoomScalePageLayoutView="0" workbookViewId="0" topLeftCell="A1">
      <selection activeCell="E22" sqref="E22"/>
    </sheetView>
  </sheetViews>
  <sheetFormatPr defaultColWidth="9.140625" defaultRowHeight="15"/>
  <cols>
    <col min="1" max="1" width="14.28125" style="1" customWidth="1"/>
    <col min="2" max="2" width="73.14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48</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94.5">
      <c r="A13" s="69">
        <v>1</v>
      </c>
      <c r="B13" s="82" t="s">
        <v>49</v>
      </c>
      <c r="C13" s="68"/>
      <c r="D13" s="56"/>
      <c r="E13" s="57"/>
      <c r="F13" s="70"/>
      <c r="G13" s="71"/>
      <c r="H13" s="71"/>
      <c r="I13" s="72" t="s">
        <v>33</v>
      </c>
      <c r="J13" s="73">
        <f aca="true" t="shared" si="0" ref="J13:J22">IF(I13="Less(-)",-1,1)</f>
        <v>1</v>
      </c>
      <c r="K13" s="74" t="s">
        <v>34</v>
      </c>
      <c r="L13" s="74" t="s">
        <v>4</v>
      </c>
      <c r="M13" s="57"/>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c r="BB13" s="80"/>
      <c r="BC13" s="81"/>
      <c r="IA13" s="30">
        <v>1</v>
      </c>
      <c r="IB13" s="54" t="s">
        <v>49</v>
      </c>
      <c r="IC13" s="30"/>
      <c r="ID13" s="30"/>
      <c r="IE13" s="30"/>
      <c r="IF13" s="31"/>
      <c r="IG13" s="31"/>
      <c r="IH13" s="31"/>
      <c r="II13" s="31"/>
    </row>
    <row r="14" spans="1:243" s="29" customFormat="1" ht="15.75">
      <c r="A14" s="69">
        <v>1.1</v>
      </c>
      <c r="B14" s="82" t="s">
        <v>50</v>
      </c>
      <c r="C14" s="68"/>
      <c r="D14" s="56">
        <v>2600</v>
      </c>
      <c r="E14" s="57" t="s">
        <v>47</v>
      </c>
      <c r="F14" s="70">
        <v>643.49</v>
      </c>
      <c r="G14" s="71"/>
      <c r="H14" s="71"/>
      <c r="I14" s="72" t="s">
        <v>33</v>
      </c>
      <c r="J14" s="73">
        <f t="shared" si="0"/>
        <v>1</v>
      </c>
      <c r="K14" s="74" t="s">
        <v>34</v>
      </c>
      <c r="L14" s="74" t="s">
        <v>4</v>
      </c>
      <c r="M14" s="75"/>
      <c r="N14" s="76"/>
      <c r="O14" s="76"/>
      <c r="P14" s="77"/>
      <c r="Q14" s="76"/>
      <c r="R14" s="76"/>
      <c r="S14" s="78"/>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80">
        <f>total_amount_ba($B$2,$D$2,D14,F14,J14,K14,M14)</f>
        <v>0</v>
      </c>
      <c r="BB14" s="80">
        <f>BA14+SUM(N14:AZ14)</f>
        <v>0</v>
      </c>
      <c r="BC14" s="81" t="str">
        <f>SpellNumber(L14,BB14)</f>
        <v>INR Zero Only</v>
      </c>
      <c r="IA14" s="30">
        <v>1.1</v>
      </c>
      <c r="IB14" s="54" t="s">
        <v>50</v>
      </c>
      <c r="IC14" s="30"/>
      <c r="ID14" s="30">
        <v>2600</v>
      </c>
      <c r="IE14" s="30" t="s">
        <v>47</v>
      </c>
      <c r="IF14" s="31"/>
      <c r="IG14" s="31"/>
      <c r="IH14" s="31"/>
      <c r="II14" s="31"/>
    </row>
    <row r="15" spans="1:243" s="29" customFormat="1" ht="78.75">
      <c r="A15" s="69">
        <v>2</v>
      </c>
      <c r="B15" s="82" t="s">
        <v>51</v>
      </c>
      <c r="C15" s="68"/>
      <c r="D15" s="56">
        <v>45</v>
      </c>
      <c r="E15" s="57" t="s">
        <v>47</v>
      </c>
      <c r="F15" s="70">
        <v>779.42</v>
      </c>
      <c r="G15" s="71"/>
      <c r="H15" s="71"/>
      <c r="I15" s="72" t="s">
        <v>33</v>
      </c>
      <c r="J15" s="73">
        <f t="shared" si="0"/>
        <v>1</v>
      </c>
      <c r="K15" s="74" t="s">
        <v>34</v>
      </c>
      <c r="L15" s="74" t="s">
        <v>4</v>
      </c>
      <c r="M15" s="75"/>
      <c r="N15" s="76"/>
      <c r="O15" s="76"/>
      <c r="P15" s="77"/>
      <c r="Q15" s="76"/>
      <c r="R15" s="76"/>
      <c r="S15" s="78"/>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80">
        <f>total_amount_ba($B$2,$D$2,D15,F15,J15,K15,M15)</f>
        <v>0</v>
      </c>
      <c r="BB15" s="80">
        <f>BA15+SUM(N15:AZ15)</f>
        <v>0</v>
      </c>
      <c r="BC15" s="81" t="str">
        <f>SpellNumber(L15,BB15)</f>
        <v>INR Zero Only</v>
      </c>
      <c r="IA15" s="30">
        <v>2</v>
      </c>
      <c r="IB15" s="54" t="s">
        <v>51</v>
      </c>
      <c r="IC15" s="30"/>
      <c r="ID15" s="30">
        <v>45</v>
      </c>
      <c r="IE15" s="30" t="s">
        <v>47</v>
      </c>
      <c r="IF15" s="31"/>
      <c r="IG15" s="31"/>
      <c r="IH15" s="31"/>
      <c r="II15" s="31"/>
    </row>
    <row r="16" spans="1:243" s="29" customFormat="1" ht="47.25">
      <c r="A16" s="69">
        <v>3</v>
      </c>
      <c r="B16" s="82" t="s">
        <v>52</v>
      </c>
      <c r="C16" s="68"/>
      <c r="D16" s="56"/>
      <c r="E16" s="57"/>
      <c r="F16" s="70"/>
      <c r="G16" s="71"/>
      <c r="H16" s="71"/>
      <c r="I16" s="72" t="s">
        <v>33</v>
      </c>
      <c r="J16" s="73">
        <f t="shared" si="0"/>
        <v>1</v>
      </c>
      <c r="K16" s="74" t="s">
        <v>34</v>
      </c>
      <c r="L16" s="74" t="s">
        <v>4</v>
      </c>
      <c r="M16" s="57"/>
      <c r="N16" s="76"/>
      <c r="O16" s="76"/>
      <c r="P16" s="77"/>
      <c r="Q16" s="76"/>
      <c r="R16" s="76"/>
      <c r="S16" s="78"/>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80"/>
      <c r="BB16" s="80"/>
      <c r="BC16" s="81"/>
      <c r="IA16" s="30">
        <v>3</v>
      </c>
      <c r="IB16" s="54" t="s">
        <v>52</v>
      </c>
      <c r="IC16" s="30"/>
      <c r="ID16" s="30"/>
      <c r="IE16" s="30"/>
      <c r="IF16" s="31"/>
      <c r="IG16" s="31"/>
      <c r="IH16" s="31"/>
      <c r="II16" s="31"/>
    </row>
    <row r="17" spans="1:243" s="29" customFormat="1" ht="15.75">
      <c r="A17" s="69">
        <v>3.1</v>
      </c>
      <c r="B17" s="82" t="s">
        <v>53</v>
      </c>
      <c r="C17" s="68"/>
      <c r="D17" s="56">
        <v>180</v>
      </c>
      <c r="E17" s="57" t="s">
        <v>46</v>
      </c>
      <c r="F17" s="70">
        <v>1312.45</v>
      </c>
      <c r="G17" s="71"/>
      <c r="H17" s="71"/>
      <c r="I17" s="72" t="s">
        <v>33</v>
      </c>
      <c r="J17" s="73">
        <f t="shared" si="0"/>
        <v>1</v>
      </c>
      <c r="K17" s="74" t="s">
        <v>34</v>
      </c>
      <c r="L17" s="74" t="s">
        <v>4</v>
      </c>
      <c r="M17" s="75"/>
      <c r="N17" s="76"/>
      <c r="O17" s="76"/>
      <c r="P17" s="77"/>
      <c r="Q17" s="76"/>
      <c r="R17" s="76"/>
      <c r="S17" s="78"/>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80">
        <f>total_amount_ba($B$2,$D$2,D17,F17,J17,K17,M17)</f>
        <v>0</v>
      </c>
      <c r="BB17" s="80">
        <f>BA17+SUM(N17:AZ17)</f>
        <v>0</v>
      </c>
      <c r="BC17" s="81" t="str">
        <f>SpellNumber(L17,BB17)</f>
        <v>INR Zero Only</v>
      </c>
      <c r="IA17" s="30">
        <v>3.1</v>
      </c>
      <c r="IB17" s="54" t="s">
        <v>53</v>
      </c>
      <c r="IC17" s="30"/>
      <c r="ID17" s="30">
        <v>180</v>
      </c>
      <c r="IE17" s="30" t="s">
        <v>46</v>
      </c>
      <c r="IF17" s="31"/>
      <c r="IG17" s="31"/>
      <c r="IH17" s="31"/>
      <c r="II17" s="31"/>
    </row>
    <row r="18" spans="1:243" s="29" customFormat="1" ht="141.75">
      <c r="A18" s="69">
        <v>4</v>
      </c>
      <c r="B18" s="82" t="s">
        <v>54</v>
      </c>
      <c r="C18" s="68"/>
      <c r="D18" s="56">
        <v>350</v>
      </c>
      <c r="E18" s="57" t="s">
        <v>46</v>
      </c>
      <c r="F18" s="70">
        <v>1312.45</v>
      </c>
      <c r="G18" s="71"/>
      <c r="H18" s="71"/>
      <c r="I18" s="72" t="s">
        <v>33</v>
      </c>
      <c r="J18" s="73">
        <f t="shared" si="0"/>
        <v>1</v>
      </c>
      <c r="K18" s="74" t="s">
        <v>34</v>
      </c>
      <c r="L18" s="74" t="s">
        <v>4</v>
      </c>
      <c r="M18" s="75"/>
      <c r="N18" s="76"/>
      <c r="O18" s="76"/>
      <c r="P18" s="77"/>
      <c r="Q18" s="76"/>
      <c r="R18" s="76"/>
      <c r="S18" s="78"/>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80">
        <f>total_amount_ba($B$2,$D$2,D18,F18,J18,K18,M18)</f>
        <v>0</v>
      </c>
      <c r="BB18" s="80">
        <f>BA18+SUM(N18:AZ18)</f>
        <v>0</v>
      </c>
      <c r="BC18" s="81" t="str">
        <f>SpellNumber(L18,BB18)</f>
        <v>INR Zero Only</v>
      </c>
      <c r="IA18" s="30">
        <v>4</v>
      </c>
      <c r="IB18" s="54" t="s">
        <v>54</v>
      </c>
      <c r="IC18" s="30"/>
      <c r="ID18" s="30">
        <v>350</v>
      </c>
      <c r="IE18" s="30" t="s">
        <v>46</v>
      </c>
      <c r="IF18" s="31"/>
      <c r="IG18" s="31"/>
      <c r="IH18" s="31"/>
      <c r="II18" s="31"/>
    </row>
    <row r="19" spans="1:243" s="29" customFormat="1" ht="126">
      <c r="A19" s="69">
        <v>5</v>
      </c>
      <c r="B19" s="82" t="s">
        <v>55</v>
      </c>
      <c r="C19" s="68"/>
      <c r="D19" s="56"/>
      <c r="E19" s="57"/>
      <c r="F19" s="70"/>
      <c r="G19" s="71"/>
      <c r="H19" s="71"/>
      <c r="I19" s="72" t="s">
        <v>33</v>
      </c>
      <c r="J19" s="73">
        <f t="shared" si="0"/>
        <v>1</v>
      </c>
      <c r="K19" s="74" t="s">
        <v>34</v>
      </c>
      <c r="L19" s="74" t="s">
        <v>4</v>
      </c>
      <c r="M19" s="57"/>
      <c r="N19" s="76"/>
      <c r="O19" s="76"/>
      <c r="P19" s="77"/>
      <c r="Q19" s="76"/>
      <c r="R19" s="76"/>
      <c r="S19" s="78"/>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80"/>
      <c r="BB19" s="80"/>
      <c r="BC19" s="81"/>
      <c r="IA19" s="30">
        <v>5</v>
      </c>
      <c r="IB19" s="54" t="s">
        <v>55</v>
      </c>
      <c r="IC19" s="30"/>
      <c r="ID19" s="30"/>
      <c r="IE19" s="30"/>
      <c r="IF19" s="31"/>
      <c r="IG19" s="31"/>
      <c r="IH19" s="31"/>
      <c r="II19" s="31"/>
    </row>
    <row r="20" spans="1:243" s="29" customFormat="1" ht="15.75">
      <c r="A20" s="69">
        <v>5.1</v>
      </c>
      <c r="B20" s="82" t="s">
        <v>56</v>
      </c>
      <c r="C20" s="68"/>
      <c r="D20" s="56">
        <v>40</v>
      </c>
      <c r="E20" s="57" t="s">
        <v>59</v>
      </c>
      <c r="F20" s="70">
        <v>1312.45</v>
      </c>
      <c r="G20" s="71"/>
      <c r="H20" s="71"/>
      <c r="I20" s="72" t="s">
        <v>33</v>
      </c>
      <c r="J20" s="73">
        <f t="shared" si="0"/>
        <v>1</v>
      </c>
      <c r="K20" s="74" t="s">
        <v>34</v>
      </c>
      <c r="L20" s="74" t="s">
        <v>4</v>
      </c>
      <c r="M20" s="75"/>
      <c r="N20" s="76"/>
      <c r="O20" s="76"/>
      <c r="P20" s="77"/>
      <c r="Q20" s="76"/>
      <c r="R20" s="76"/>
      <c r="S20" s="78"/>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80">
        <f>total_amount_ba($B$2,$D$2,D20,F20,J20,K20,M20)</f>
        <v>0</v>
      </c>
      <c r="BB20" s="80">
        <f>BA20+SUM(N20:AZ20)</f>
        <v>0</v>
      </c>
      <c r="BC20" s="81" t="str">
        <f>SpellNumber(L20,BB20)</f>
        <v>INR Zero Only</v>
      </c>
      <c r="IA20" s="30">
        <v>5.1</v>
      </c>
      <c r="IB20" s="54" t="s">
        <v>56</v>
      </c>
      <c r="IC20" s="30"/>
      <c r="ID20" s="30">
        <v>40</v>
      </c>
      <c r="IE20" s="30" t="s">
        <v>59</v>
      </c>
      <c r="IF20" s="31"/>
      <c r="IG20" s="31"/>
      <c r="IH20" s="31"/>
      <c r="II20" s="31"/>
    </row>
    <row r="21" spans="1:243" s="29" customFormat="1" ht="15.75">
      <c r="A21" s="69">
        <v>5.2</v>
      </c>
      <c r="B21" s="82" t="s">
        <v>57</v>
      </c>
      <c r="C21" s="68"/>
      <c r="D21" s="56">
        <v>14</v>
      </c>
      <c r="E21" s="57" t="s">
        <v>59</v>
      </c>
      <c r="F21" s="70">
        <v>1312.45</v>
      </c>
      <c r="G21" s="71"/>
      <c r="H21" s="71"/>
      <c r="I21" s="72" t="s">
        <v>33</v>
      </c>
      <c r="J21" s="73">
        <f t="shared" si="0"/>
        <v>1</v>
      </c>
      <c r="K21" s="74" t="s">
        <v>34</v>
      </c>
      <c r="L21" s="74" t="s">
        <v>4</v>
      </c>
      <c r="M21" s="75"/>
      <c r="N21" s="76"/>
      <c r="O21" s="76"/>
      <c r="P21" s="77"/>
      <c r="Q21" s="76"/>
      <c r="R21" s="76"/>
      <c r="S21" s="78"/>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80">
        <f>total_amount_ba($B$2,$D$2,D21,F21,J21,K21,M21)</f>
        <v>0</v>
      </c>
      <c r="BB21" s="80">
        <f>BA21+SUM(N21:AZ21)</f>
        <v>0</v>
      </c>
      <c r="BC21" s="81" t="str">
        <f>SpellNumber(L21,BB21)</f>
        <v>INR Zero Only</v>
      </c>
      <c r="IA21" s="30">
        <v>5.2</v>
      </c>
      <c r="IB21" s="54" t="s">
        <v>57</v>
      </c>
      <c r="IC21" s="30"/>
      <c r="ID21" s="30">
        <v>14</v>
      </c>
      <c r="IE21" s="30" t="s">
        <v>59</v>
      </c>
      <c r="IF21" s="31"/>
      <c r="IG21" s="31"/>
      <c r="IH21" s="31"/>
      <c r="II21" s="31"/>
    </row>
    <row r="22" spans="1:243" s="29" customFormat="1" ht="78.75">
      <c r="A22" s="69">
        <v>6</v>
      </c>
      <c r="B22" s="82" t="s">
        <v>58</v>
      </c>
      <c r="C22" s="68"/>
      <c r="D22" s="56">
        <v>168</v>
      </c>
      <c r="E22" s="57" t="s">
        <v>60</v>
      </c>
      <c r="F22" s="70">
        <v>1312.45</v>
      </c>
      <c r="G22" s="71"/>
      <c r="H22" s="71"/>
      <c r="I22" s="72" t="s">
        <v>33</v>
      </c>
      <c r="J22" s="73">
        <f t="shared" si="0"/>
        <v>1</v>
      </c>
      <c r="K22" s="74" t="s">
        <v>34</v>
      </c>
      <c r="L22" s="74" t="s">
        <v>4</v>
      </c>
      <c r="M22" s="75"/>
      <c r="N22" s="76"/>
      <c r="O22" s="76"/>
      <c r="P22" s="77"/>
      <c r="Q22" s="76"/>
      <c r="R22" s="76"/>
      <c r="S22" s="78"/>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80">
        <f>total_amount_ba($B$2,$D$2,D22,F22,J22,K22,M22)</f>
        <v>0</v>
      </c>
      <c r="BB22" s="80">
        <f>BA22+SUM(N22:AZ22)</f>
        <v>0</v>
      </c>
      <c r="BC22" s="81" t="str">
        <f>SpellNumber(L22,BB22)</f>
        <v>INR Zero Only</v>
      </c>
      <c r="IA22" s="30">
        <v>6</v>
      </c>
      <c r="IB22" s="54" t="s">
        <v>58</v>
      </c>
      <c r="IC22" s="30"/>
      <c r="ID22" s="30">
        <v>168</v>
      </c>
      <c r="IE22" s="30" t="s">
        <v>60</v>
      </c>
      <c r="IF22" s="31"/>
      <c r="IG22" s="31"/>
      <c r="IH22" s="31"/>
      <c r="II22" s="31"/>
    </row>
    <row r="23" spans="1:243" s="29" customFormat="1" ht="33" customHeight="1">
      <c r="A23" s="62" t="s">
        <v>35</v>
      </c>
      <c r="B23" s="61"/>
      <c r="C23" s="34"/>
      <c r="D23" s="65"/>
      <c r="E23" s="35" t="s">
        <v>7</v>
      </c>
      <c r="F23" s="35"/>
      <c r="G23" s="35"/>
      <c r="H23" s="36"/>
      <c r="I23" s="36"/>
      <c r="J23" s="36"/>
      <c r="K23" s="36"/>
      <c r="L23" s="37"/>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60">
        <f>SUM(BA13:BA22)</f>
        <v>0</v>
      </c>
      <c r="BB23" s="60">
        <f>SUM(BB13:BB22)</f>
        <v>0</v>
      </c>
      <c r="BC23" s="59" t="str">
        <f>SpellNumber($E$2,BA23)</f>
        <v>INR Zero Only</v>
      </c>
      <c r="IA23" s="30"/>
      <c r="IB23" s="30"/>
      <c r="IC23" s="30"/>
      <c r="ID23" s="30"/>
      <c r="IE23" s="30"/>
      <c r="IF23" s="31"/>
      <c r="IG23" s="31"/>
      <c r="IH23" s="31"/>
      <c r="II23" s="31"/>
    </row>
    <row r="24" spans="1:243" s="47" customFormat="1" ht="39" customHeight="1" hidden="1">
      <c r="A24" s="39" t="s">
        <v>36</v>
      </c>
      <c r="B24" s="40"/>
      <c r="C24" s="41"/>
      <c r="D24" s="66"/>
      <c r="E24" s="52" t="s">
        <v>37</v>
      </c>
      <c r="F24" s="53"/>
      <c r="G24" s="42"/>
      <c r="H24" s="43"/>
      <c r="I24" s="43"/>
      <c r="J24" s="43"/>
      <c r="K24" s="44"/>
      <c r="L24" s="45"/>
      <c r="M24" s="46"/>
      <c r="O24" s="29"/>
      <c r="P24" s="29"/>
      <c r="Q24" s="29"/>
      <c r="R24" s="29"/>
      <c r="S24" s="29"/>
      <c r="BA24" s="48">
        <f>IF(ISBLANK(F24),0,IF(E24="Excess (+)",ROUND(BA23+(BA23*F24),2),IF(E24="Less (-)",ROUND(BA23+(BA23*F24*(-1)),2),0)))</f>
        <v>0</v>
      </c>
      <c r="BB24" s="49">
        <f>ROUND(BA24,0)</f>
        <v>0</v>
      </c>
      <c r="BC24" s="28" t="str">
        <f>SpellNumber(L24,BB24)</f>
        <v> Zero Only</v>
      </c>
      <c r="IA24" s="50"/>
      <c r="IB24" s="50"/>
      <c r="IC24" s="50"/>
      <c r="ID24" s="50"/>
      <c r="IE24" s="50"/>
      <c r="IF24" s="51"/>
      <c r="IG24" s="51"/>
      <c r="IH24" s="51"/>
      <c r="II24" s="51"/>
    </row>
    <row r="25" spans="1:243" s="47" customFormat="1" ht="51" customHeight="1">
      <c r="A25" s="62" t="s">
        <v>38</v>
      </c>
      <c r="B25" s="33"/>
      <c r="C25" s="84" t="str">
        <f>SpellNumber($E$2,BA23)</f>
        <v>INR Zero Only</v>
      </c>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IA25" s="50"/>
      <c r="IB25" s="50"/>
      <c r="IC25" s="50"/>
      <c r="ID25" s="50"/>
      <c r="IE25" s="50"/>
      <c r="IF25" s="51"/>
      <c r="IG25" s="51"/>
      <c r="IH25" s="51"/>
      <c r="II25" s="51"/>
    </row>
  </sheetData>
  <sheetProtection password="F5B2" sheet="1"/>
  <mergeCells count="8">
    <mergeCell ref="A9:BC9"/>
    <mergeCell ref="C25:BC25"/>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24">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list" allowBlank="1" showInputMessage="1" showErrorMessage="1" sqref="L22 L13 L14 L15 L16 L17 L18 L19 L20 L21">
      <formula1>"INR"</formula1>
    </dataValidation>
    <dataValidation type="decimal" allowBlank="1" showErrorMessage="1" errorTitle="Invalid Entry" error="Only Numeric Values are allowed. " sqref="A13:A22">
      <formula1>0</formula1>
      <formula2>999999999999999</formula2>
    </dataValidation>
    <dataValidation type="list" allowBlank="1" showErrorMessage="1" sqref="K13:K22">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22">
      <formula1>0</formula1>
      <formula2>999999999999999</formula2>
    </dataValidation>
    <dataValidation allowBlank="1" showInputMessage="1" showErrorMessage="1" promptTitle="Units" prompt="Please enter Units in text" sqref="E13:E22"/>
    <dataValidation type="decimal" allowBlank="1" showInputMessage="1" showErrorMessage="1" promptTitle="Rate Entry" prompt="Please enter the Basic Price in Rupees for this item. " errorTitle="Invaid Entry" error="Only Numeric Values are allowed. " sqref="G13:H22">
      <formula1>0</formula1>
      <formula2>999999999999999</formula2>
    </dataValidation>
    <dataValidation allowBlank="1" showInputMessage="1" showErrorMessage="1" promptTitle="Itemcode/Make" prompt="Please enter text" sqref="C13:C22">
      <formula1>0</formula1>
      <formula2>0</formula2>
    </dataValidation>
    <dataValidation type="decimal" allowBlank="1" showInputMessage="1" showErrorMessage="1" promptTitle="Quantity" prompt="Please enter the Quantity for this item. " errorTitle="Invalid Entry" error="Only Numeric Values are allowed. " sqref="D13:D22 F13:F2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2">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2">
      <formula1>0</formula1>
      <formula2>999999999999999</formula2>
    </dataValidation>
    <dataValidation type="list" showErrorMessage="1" sqref="I13:I22">
      <formula1>"Excess(+),Less(-)"</formula1>
      <formula2>0</formula2>
    </dataValidation>
    <dataValidation allowBlank="1" showInputMessage="1" showErrorMessage="1" promptTitle="Addition / Deduction" prompt="Please Choose the correct One" sqref="J13:J22">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48"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IISER-PO-03</cp:lastModifiedBy>
  <cp:lastPrinted>2023-01-07T07:27:19Z</cp:lastPrinted>
  <dcterms:created xsi:type="dcterms:W3CDTF">2009-01-30T06:42:42Z</dcterms:created>
  <dcterms:modified xsi:type="dcterms:W3CDTF">2023-02-16T08:29:49Z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