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<sst xmlns="http://schemas.openxmlformats.org/spreadsheetml/2006/main" count="129" uniqueCount="54">
  <si>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</si>
  <si>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</si>
  <si>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</si>
  <si>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</si>
  <si>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</si>
  <si>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</si>
  <si>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</si>
  <si>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</si>
  <si>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</si>
  <si>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</si>
  <si>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</si>
  <si>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</si>
  <si>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</si>
  <si>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</si>
  <si>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</si>
  <si>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</si>
  <si>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</si>
  <si>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</si>
  <si>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</si>
  <si>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</si>
  <si>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</si>
  <si>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</si>
  <si>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</si>
  <si>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</si>
  <si>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</si>
  <si>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</si>
  <si>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</si>
  <si>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</si>
  <si>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</si>
  <si>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</si>
  <si>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</si>
  <si>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</si>
  <si>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</si>
  <si>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</si>
  <si>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</si>
  <si>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</si>
  <si>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</si>
  <si>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</si>
  <si>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</si>
  <si>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</si>
  <si>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</si>
  <si>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</si>
  <si>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</si>
  <si>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</si>
  <si>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</si>
  <si>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</si>
  <si>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</si>
  <si>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Name of Work: Minor civil works for providing car parking opposite to D type quarters at IISER Thiruvananthapuram campus, Vithura</t>
  </si>
  <si>
    <t>Random rubble masonry with hard stone in foundation and plinth including levelling up with cement concrete 1:6:12 (1 cement : 6 coarse sand : 12 graded stone aggregate 20 mm nominal size) upto plinth level with : Cement mortar 1:6 (1 cement : 6 coarse sand).</t>
  </si>
  <si>
    <t>Earth work in excavation by mechanical means (Hydraulic excavator)/manual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</si>
  <si>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Cum</t>
  </si>
  <si>
    <t>Providing and laying in position cement concrete of specified grade excluding the cost of centering and shuttering - All work up to plinth level :
1:3:6 (1 Cement : 3 coarse sand (zone-III) derived from natural sources : 6 graded stone aggregate 20 mm nominal size derived from natural sources)</t>
  </si>
  <si>
    <t>Providing and fixing at or near ground level precast cement concrete slabs for drain covers, kerbs, edgings etc. as per approved pattern and setting in position with cement mortar 1:3 (1 Cement : 3 coarse sand), including the cost of required centering, shuttering complete. 1:1½:3 (1 Cement: 1½ coarse sand(zone-III) derived from natural sources: 3 graded stone aggregate 20 mm nominal size derived from natural sources).</t>
  </si>
  <si>
    <t>Steel reinforcement for R.C.C. work including straightening, cutting, bending, placing in position and binding all complete upto plinth level. Thermo-Mechanically Treated bars of grade Fe-500D or more.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</si>
</sst>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2"/>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hair"/>
      <right style="hair"/>
      <top style="hair"/>
      <bottom style="hair"/>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2">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62" fillId="0" borderId="18" xfId="57" applyNumberFormat="1" applyFont="1" applyFill="1" applyBorder="1" applyAlignment="1">
      <alignment vertical="top" wrapText="1"/>
      <protection/>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27" fillId="34" borderId="12" xfId="56" applyNumberFormat="1" applyFont="1" applyFill="1" applyBorder="1" applyAlignment="1" applyProtection="1">
      <alignment horizontal="right" vertical="center"/>
      <protection locked="0"/>
    </xf>
    <xf numFmtId="2" fontId="27" fillId="0" borderId="20"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2" fontId="5" fillId="0" borderId="0" xfId="56" applyNumberFormat="1" applyFont="1" applyFill="1" applyBorder="1" applyAlignment="1">
      <alignment horizontal="center" vertical="center"/>
      <protection/>
    </xf>
    <xf numFmtId="2" fontId="5" fillId="0" borderId="14" xfId="58" applyNumberFormat="1" applyFont="1" applyFill="1" applyBorder="1" applyAlignment="1">
      <alignment horizontal="center" vertical="top"/>
      <protection/>
    </xf>
    <xf numFmtId="2" fontId="19" fillId="0" borderId="11" xfId="58" applyNumberFormat="1" applyFont="1" applyFill="1" applyBorder="1" applyAlignment="1" applyProtection="1">
      <alignment horizontal="center" vertical="center" wrapText="1"/>
      <protection locked="0"/>
    </xf>
    <xf numFmtId="2" fontId="0" fillId="0" borderId="0" xfId="56" applyNumberFormat="1" applyFill="1" applyAlignment="1">
      <alignment horizontal="center"/>
      <protection/>
    </xf>
    <xf numFmtId="180" fontId="26" fillId="0" borderId="12" xfId="58" applyNumberFormat="1" applyFont="1" applyFill="1" applyBorder="1" applyAlignment="1">
      <alignment horizontal="center" vertical="center"/>
      <protection/>
    </xf>
    <xf numFmtId="2" fontId="24" fillId="0" borderId="21" xfId="60" applyNumberFormat="1" applyFont="1" applyFill="1" applyBorder="1" applyAlignment="1">
      <alignment horizontal="center" vertical="center" wrapText="1"/>
      <protection/>
    </xf>
    <xf numFmtId="2" fontId="26" fillId="0" borderId="12" xfId="58" applyNumberFormat="1" applyFont="1" applyFill="1" applyBorder="1" applyAlignment="1">
      <alignment vertical="center"/>
      <protection/>
    </xf>
    <xf numFmtId="0" fontId="27" fillId="0" borderId="12" xfId="56" applyNumberFormat="1" applyFont="1" applyFill="1" applyBorder="1" applyAlignment="1" applyProtection="1">
      <alignment horizontal="right" vertical="center"/>
      <protection locked="0"/>
    </xf>
    <xf numFmtId="0" fontId="26" fillId="0" borderId="12" xfId="58" applyNumberFormat="1" applyFont="1" applyFill="1" applyBorder="1" applyAlignment="1">
      <alignment vertical="center"/>
      <protection/>
    </xf>
    <xf numFmtId="0" fontId="26" fillId="0" borderId="12" xfId="56" applyNumberFormat="1" applyFont="1" applyFill="1" applyBorder="1" applyAlignment="1">
      <alignment vertical="center"/>
      <protection/>
    </xf>
    <xf numFmtId="0" fontId="27" fillId="0" borderId="12" xfId="56" applyNumberFormat="1" applyFont="1" applyFill="1" applyBorder="1" applyAlignment="1" applyProtection="1">
      <alignment horizontal="left" vertical="center"/>
      <protection locked="0"/>
    </xf>
    <xf numFmtId="2" fontId="27" fillId="0" borderId="12" xfId="56" applyNumberFormat="1" applyFont="1" applyFill="1" applyBorder="1" applyAlignment="1" applyProtection="1">
      <alignment horizontal="right" vertical="center"/>
      <protection locked="0"/>
    </xf>
    <xf numFmtId="2" fontId="27" fillId="0" borderId="11" xfId="56" applyNumberFormat="1" applyFont="1" applyFill="1" applyBorder="1" applyAlignment="1" applyProtection="1">
      <alignment horizontal="center" vertical="center" wrapText="1"/>
      <protection/>
    </xf>
    <xf numFmtId="2" fontId="27" fillId="0" borderId="11" xfId="56" applyNumberFormat="1" applyFont="1" applyFill="1" applyBorder="1" applyAlignment="1">
      <alignment horizontal="center" vertical="center" wrapText="1"/>
      <protection/>
    </xf>
    <xf numFmtId="2" fontId="27" fillId="0" borderId="12" xfId="56" applyNumberFormat="1" applyFont="1" applyFill="1" applyBorder="1" applyAlignment="1">
      <alignment horizontal="center" vertical="center" wrapText="1"/>
      <protection/>
    </xf>
    <xf numFmtId="0" fontId="7" fillId="0" borderId="0" xfId="56" applyNumberFormat="1" applyFont="1" applyFill="1" applyAlignment="1">
      <alignment vertical="center" wrapText="1"/>
      <protection/>
    </xf>
    <xf numFmtId="0" fontId="64" fillId="0" borderId="22" xfId="0" applyFont="1" applyFill="1" applyBorder="1" applyAlignment="1">
      <alignment horizontal="justify" vertical="center" wrapText="1"/>
    </xf>
    <xf numFmtId="171" fontId="64" fillId="0" borderId="22" xfId="42" applyFont="1" applyFill="1" applyBorder="1" applyAlignment="1">
      <alignment horizontal="center" vertical="center"/>
    </xf>
    <xf numFmtId="2" fontId="24" fillId="0" borderId="19" xfId="0" applyNumberFormat="1" applyFont="1" applyFill="1" applyBorder="1" applyAlignment="1">
      <alignment horizontal="right" vertical="center"/>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
      <selection activeCell="B17" sqref="B17"/>
    </sheetView>
  </sheetViews>
  <sheetFormatPr defaultColWidth="9.140625" defaultRowHeight="15"/>
  <cols>
    <col min="1" max="1" width="14.28125" style="1" customWidth="1"/>
    <col min="2" max="2" width="65.00390625" style="1" customWidth="1"/>
    <col min="3" max="3" width="10.140625" style="1" hidden="1" customWidth="1"/>
    <col min="4" max="4" width="14.57421875" style="68"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6" t="str">
        <f>B2&amp;" BoQ"</f>
        <v>Item Rate BoQ</v>
      </c>
      <c r="B1" s="86"/>
      <c r="C1" s="86"/>
      <c r="D1" s="86"/>
      <c r="E1" s="86"/>
      <c r="F1" s="86"/>
      <c r="G1" s="86"/>
      <c r="H1" s="86"/>
      <c r="I1" s="86"/>
      <c r="J1" s="86"/>
      <c r="K1" s="86"/>
      <c r="L1" s="86"/>
      <c r="O1" s="6"/>
      <c r="P1" s="6"/>
      <c r="Q1" s="7"/>
      <c r="IA1" s="8"/>
      <c r="IB1" s="8"/>
      <c r="IC1" s="8"/>
      <c r="ID1" s="8"/>
      <c r="IE1" s="8"/>
      <c r="IF1" s="7"/>
      <c r="IG1" s="7"/>
      <c r="IH1" s="7"/>
      <c r="II1" s="7"/>
    </row>
    <row r="2" spans="1:239" s="5" customFormat="1" ht="25.5" customHeight="1" hidden="1">
      <c r="A2" s="9" t="s">
        <v>0</v>
      </c>
      <c r="B2" s="9" t="s">
        <v>1</v>
      </c>
      <c r="C2" s="10" t="s">
        <v>2</v>
      </c>
      <c r="D2" s="61" t="s">
        <v>3</v>
      </c>
      <c r="E2" s="9" t="s">
        <v>4</v>
      </c>
      <c r="J2" s="11"/>
      <c r="K2" s="11"/>
      <c r="L2" s="11"/>
      <c r="O2" s="6"/>
      <c r="P2" s="6"/>
      <c r="Q2" s="7"/>
      <c r="IA2" s="8"/>
      <c r="IB2" s="8"/>
      <c r="IC2" s="8"/>
      <c r="ID2" s="8"/>
      <c r="IE2" s="8"/>
    </row>
    <row r="3" spans="1:243" s="5" customFormat="1" ht="30" customHeight="1" hidden="1">
      <c r="A3" s="5" t="s">
        <v>5</v>
      </c>
      <c r="C3" s="5" t="s">
        <v>6</v>
      </c>
      <c r="D3" s="65"/>
      <c r="IA3" s="8"/>
      <c r="IB3" s="8"/>
      <c r="IC3" s="8"/>
      <c r="ID3" s="8"/>
      <c r="IE3" s="8"/>
      <c r="IF3" s="7"/>
      <c r="IG3" s="7"/>
      <c r="IH3" s="7"/>
      <c r="II3" s="7"/>
    </row>
    <row r="4" spans="1:243" s="12" customFormat="1" ht="30.75" customHeight="1">
      <c r="A4" s="87" t="s">
        <v>45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A4" s="13"/>
      <c r="IB4" s="13"/>
      <c r="IC4" s="13"/>
      <c r="ID4" s="13"/>
      <c r="IE4" s="13"/>
      <c r="IF4" s="14"/>
      <c r="IG4" s="14"/>
      <c r="IH4" s="14"/>
      <c r="II4" s="14"/>
    </row>
    <row r="5" spans="1:243" s="12" customFormat="1" ht="30.75" customHeight="1">
      <c r="A5" s="87" t="s">
        <v>47</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A5" s="13"/>
      <c r="IB5" s="13"/>
      <c r="IC5" s="13"/>
      <c r="ID5" s="13"/>
      <c r="IE5" s="13"/>
      <c r="IF5" s="14"/>
      <c r="IG5" s="14"/>
      <c r="IH5" s="14"/>
      <c r="II5" s="14"/>
    </row>
    <row r="6" spans="1:243" s="12" customFormat="1" ht="30.75" customHeight="1">
      <c r="A6" s="87" t="s">
        <v>43</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A6" s="13"/>
      <c r="IB6" s="13"/>
      <c r="IC6" s="13"/>
      <c r="ID6" s="13"/>
      <c r="IE6" s="13"/>
      <c r="IF6" s="14"/>
      <c r="IG6" s="14"/>
      <c r="IH6" s="14"/>
      <c r="II6" s="14"/>
    </row>
    <row r="7" spans="1:243" s="12" customFormat="1" ht="29.25" customHeight="1" hidden="1">
      <c r="A7" s="88" t="s">
        <v>7</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A7" s="13"/>
      <c r="IB7" s="13"/>
      <c r="IC7" s="13"/>
      <c r="ID7" s="13"/>
      <c r="IE7" s="13"/>
      <c r="IF7" s="14"/>
      <c r="IG7" s="14"/>
      <c r="IH7" s="14"/>
      <c r="II7" s="14"/>
    </row>
    <row r="8" spans="1:243" s="16" customFormat="1" ht="76.5" customHeight="1">
      <c r="A8" s="15" t="s">
        <v>40</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A8" s="17"/>
      <c r="IB8" s="17"/>
      <c r="IC8" s="17"/>
      <c r="ID8" s="17"/>
      <c r="IE8" s="17"/>
      <c r="IF8" s="18"/>
      <c r="IG8" s="18"/>
      <c r="IH8" s="18"/>
      <c r="II8" s="18"/>
    </row>
    <row r="9" spans="1:243" s="19" customFormat="1" ht="61.5" customHeight="1">
      <c r="A9" s="84"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4"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19" customFormat="1" ht="110.25">
      <c r="A13" s="69">
        <v>1</v>
      </c>
      <c r="B13" s="81" t="s">
        <v>49</v>
      </c>
      <c r="C13" s="70"/>
      <c r="D13" s="82">
        <v>5</v>
      </c>
      <c r="E13" s="55" t="s">
        <v>50</v>
      </c>
      <c r="F13" s="71">
        <v>233.15</v>
      </c>
      <c r="G13" s="72"/>
      <c r="H13" s="72"/>
      <c r="I13" s="73" t="s">
        <v>33</v>
      </c>
      <c r="J13" s="74">
        <f>IF(I13="Less(-)",-1,1)</f>
        <v>1</v>
      </c>
      <c r="K13" s="75" t="s">
        <v>34</v>
      </c>
      <c r="L13" s="75" t="s">
        <v>4</v>
      </c>
      <c r="M13" s="62"/>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63">
        <f>total_amount_ba($B$2,$D$2,D13,F13,J13,K13,M13)</f>
        <v>0</v>
      </c>
      <c r="BB13" s="63">
        <f>BA13+SUM(N13:AZ13)</f>
        <v>0</v>
      </c>
      <c r="BC13" s="64" t="str">
        <f>SpellNumber(L13,BB13)</f>
        <v>INR Zero Only</v>
      </c>
      <c r="IA13" s="20">
        <v>1</v>
      </c>
      <c r="IB13" s="80" t="s">
        <v>49</v>
      </c>
      <c r="IC13" s="20"/>
      <c r="ID13" s="20">
        <v>5</v>
      </c>
      <c r="IE13" s="20" t="s">
        <v>50</v>
      </c>
      <c r="IF13" s="21"/>
      <c r="IG13" s="21"/>
      <c r="IH13" s="21"/>
      <c r="II13" s="21"/>
    </row>
    <row r="14" spans="1:243" s="19" customFormat="1" ht="78.75">
      <c r="A14" s="69">
        <v>2</v>
      </c>
      <c r="B14" s="81" t="s">
        <v>48</v>
      </c>
      <c r="C14" s="70"/>
      <c r="D14" s="82">
        <v>15</v>
      </c>
      <c r="E14" s="55" t="s">
        <v>50</v>
      </c>
      <c r="F14" s="71">
        <v>233.15</v>
      </c>
      <c r="G14" s="72"/>
      <c r="H14" s="72"/>
      <c r="I14" s="73" t="s">
        <v>33</v>
      </c>
      <c r="J14" s="74">
        <f>IF(I14="Less(-)",-1,1)</f>
        <v>1</v>
      </c>
      <c r="K14" s="75" t="s">
        <v>34</v>
      </c>
      <c r="L14" s="75" t="s">
        <v>4</v>
      </c>
      <c r="M14" s="62"/>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63">
        <f>total_amount_ba($B$2,$D$2,D14,F14,J14,K14,M14)</f>
        <v>0</v>
      </c>
      <c r="BB14" s="63">
        <f>BA14+SUM(N14:AZ14)</f>
        <v>0</v>
      </c>
      <c r="BC14" s="64" t="str">
        <f>SpellNumber(L14,BB14)</f>
        <v>INR Zero Only</v>
      </c>
      <c r="IA14" s="20">
        <v>2</v>
      </c>
      <c r="IB14" s="80" t="s">
        <v>48</v>
      </c>
      <c r="IC14" s="20"/>
      <c r="ID14" s="20">
        <v>15</v>
      </c>
      <c r="IE14" s="20" t="s">
        <v>50</v>
      </c>
      <c r="IF14" s="21"/>
      <c r="IG14" s="21"/>
      <c r="IH14" s="21"/>
      <c r="II14" s="21"/>
    </row>
    <row r="15" spans="1:243" s="19" customFormat="1" ht="94.5">
      <c r="A15" s="69">
        <v>3</v>
      </c>
      <c r="B15" s="81" t="s">
        <v>51</v>
      </c>
      <c r="C15" s="70"/>
      <c r="D15" s="82">
        <v>46</v>
      </c>
      <c r="E15" s="55" t="s">
        <v>50</v>
      </c>
      <c r="F15" s="71">
        <v>233.15</v>
      </c>
      <c r="G15" s="72"/>
      <c r="H15" s="72"/>
      <c r="I15" s="73" t="s">
        <v>33</v>
      </c>
      <c r="J15" s="74">
        <f>IF(I15="Less(-)",-1,1)</f>
        <v>1</v>
      </c>
      <c r="K15" s="75" t="s">
        <v>34</v>
      </c>
      <c r="L15" s="75" t="s">
        <v>4</v>
      </c>
      <c r="M15" s="62"/>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63">
        <f>total_amount_ba($B$2,$D$2,D15,F15,J15,K15,M15)</f>
        <v>0</v>
      </c>
      <c r="BB15" s="63">
        <f>BA15+SUM(N15:AZ15)</f>
        <v>0</v>
      </c>
      <c r="BC15" s="64" t="str">
        <f>SpellNumber(L15,BB15)</f>
        <v>INR Zero Only</v>
      </c>
      <c r="IA15" s="20">
        <v>3</v>
      </c>
      <c r="IB15" s="80" t="s">
        <v>51</v>
      </c>
      <c r="IC15" s="20"/>
      <c r="ID15" s="20">
        <v>46</v>
      </c>
      <c r="IE15" s="20" t="s">
        <v>50</v>
      </c>
      <c r="IF15" s="21"/>
      <c r="IG15" s="21"/>
      <c r="IH15" s="21"/>
      <c r="II15" s="21"/>
    </row>
    <row r="16" spans="1:243" s="19" customFormat="1" ht="126">
      <c r="A16" s="69">
        <v>4</v>
      </c>
      <c r="B16" s="81" t="s">
        <v>52</v>
      </c>
      <c r="C16" s="70"/>
      <c r="D16" s="83">
        <v>4</v>
      </c>
      <c r="E16" s="55" t="s">
        <v>50</v>
      </c>
      <c r="F16" s="71">
        <v>926.74</v>
      </c>
      <c r="G16" s="72"/>
      <c r="H16" s="72"/>
      <c r="I16" s="73" t="s">
        <v>33</v>
      </c>
      <c r="J16" s="74">
        <f>IF(I16="Less(-)",-1,1)</f>
        <v>1</v>
      </c>
      <c r="K16" s="75" t="s">
        <v>34</v>
      </c>
      <c r="L16" s="75" t="s">
        <v>4</v>
      </c>
      <c r="M16" s="62"/>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63">
        <f>total_amount_ba($B$2,$D$2,D16,F16,J16,K16,M16)</f>
        <v>0</v>
      </c>
      <c r="BB16" s="63">
        <f>BA16+SUM(N16:AZ16)</f>
        <v>0</v>
      </c>
      <c r="BC16" s="64" t="str">
        <f>SpellNumber(L16,BB16)</f>
        <v>INR Zero Only</v>
      </c>
      <c r="IA16" s="20">
        <v>4</v>
      </c>
      <c r="IB16" s="80" t="s">
        <v>52</v>
      </c>
      <c r="IC16" s="20"/>
      <c r="ID16" s="20">
        <v>4</v>
      </c>
      <c r="IE16" s="20" t="s">
        <v>50</v>
      </c>
      <c r="IF16" s="21"/>
      <c r="IG16" s="21"/>
      <c r="IH16" s="21"/>
      <c r="II16" s="21"/>
    </row>
    <row r="17" spans="1:243" s="19" customFormat="1" ht="63">
      <c r="A17" s="69">
        <v>5</v>
      </c>
      <c r="B17" s="81" t="s">
        <v>53</v>
      </c>
      <c r="C17" s="70"/>
      <c r="D17" s="83">
        <v>400</v>
      </c>
      <c r="E17" s="55" t="s">
        <v>46</v>
      </c>
      <c r="F17" s="71">
        <v>569.73</v>
      </c>
      <c r="G17" s="72"/>
      <c r="H17" s="72"/>
      <c r="I17" s="73" t="s">
        <v>33</v>
      </c>
      <c r="J17" s="74">
        <f>IF(I17="Less(-)",-1,1)</f>
        <v>1</v>
      </c>
      <c r="K17" s="75" t="s">
        <v>34</v>
      </c>
      <c r="L17" s="75" t="s">
        <v>4</v>
      </c>
      <c r="M17" s="62"/>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63">
        <f>total_amount_ba($B$2,$D$2,D17,F17,J17,K17,M17)</f>
        <v>0</v>
      </c>
      <c r="BB17" s="63">
        <f>BA17+SUM(N17:AZ17)</f>
        <v>0</v>
      </c>
      <c r="BC17" s="64" t="str">
        <f>SpellNumber(L17,BB17)</f>
        <v>INR Zero Only</v>
      </c>
      <c r="IA17" s="20">
        <v>5</v>
      </c>
      <c r="IB17" s="80" t="s">
        <v>53</v>
      </c>
      <c r="IC17" s="20"/>
      <c r="ID17" s="20">
        <v>400</v>
      </c>
      <c r="IE17" s="20" t="s">
        <v>46</v>
      </c>
      <c r="IF17" s="21"/>
      <c r="IG17" s="21"/>
      <c r="IH17" s="21"/>
      <c r="II17" s="21"/>
    </row>
    <row r="18" spans="1:243" s="29" customFormat="1" ht="33" customHeight="1">
      <c r="A18" s="60" t="s">
        <v>35</v>
      </c>
      <c r="B18" s="59"/>
      <c r="C18" s="34"/>
      <c r="D18" s="66"/>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58">
        <f>SUM(BA13:BA17)</f>
        <v>0</v>
      </c>
      <c r="BB18" s="58">
        <f>SUM(BB13:BB17)</f>
        <v>0</v>
      </c>
      <c r="BC18" s="57" t="str">
        <f>SpellNumber($E$2,BA18)</f>
        <v>INR Zero Only</v>
      </c>
      <c r="IA18" s="30"/>
      <c r="IB18" s="30"/>
      <c r="IC18" s="30"/>
      <c r="ID18" s="30"/>
      <c r="IE18" s="30"/>
      <c r="IF18" s="31"/>
      <c r="IG18" s="31"/>
      <c r="IH18" s="31"/>
      <c r="II18" s="31"/>
    </row>
    <row r="19" spans="1:243" s="47" customFormat="1" ht="39" customHeight="1" hidden="1">
      <c r="A19" s="39" t="s">
        <v>36</v>
      </c>
      <c r="B19" s="40"/>
      <c r="C19" s="41"/>
      <c r="D19" s="67"/>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0" t="s">
        <v>38</v>
      </c>
      <c r="B20" s="33"/>
      <c r="C20" s="85" t="str">
        <f>SpellNumber($E$2,BA18)</f>
        <v>INR Zero Only</v>
      </c>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5 L13 L14 L17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2023-01-13T07:59:26Z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