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<sst xmlns="http://schemas.openxmlformats.org/spreadsheetml/2006/main" count="125" uniqueCount="55">
  <si>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</si>
  <si>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</si>
  <si>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</si>
  <si>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</si>
  <si>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</si>
  <si>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</si>
  <si>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</si>
  <si>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</si>
  <si>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</si>
  <si>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</si>
  <si>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</si>
  <si>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</si>
  <si>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</si>
  <si>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</si>
  <si>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</si>
  <si>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</si>
  <si>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</si>
  <si>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</si>
  <si>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</si>
  <si>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</si>
  <si>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</si>
  <si>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</si>
  <si>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</si>
  <si>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</si>
  <si>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</si>
  <si>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</si>
  <si>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</si>
  <si>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</si>
  <si>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</si>
  <si>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</si>
  <si>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</si>
  <si>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</si>
  <si>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</si>
  <si>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</si>
  <si>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</si>
  <si>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</si>
  <si>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</si>
  <si>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</si>
  <si>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</si>
  <si>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</si>
  <si>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</si>
  <si>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</si>
  <si>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</si>
  <si>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</si>
  <si>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</si>
  <si>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</si>
  <si>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</si>
  <si>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</si>
  <si>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 xml:space="preserve">Steel work </t>
  </si>
  <si>
    <t>Roofing</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</si>
  <si>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Flashings/ Aprons.( Upto 600 mm)</t>
  </si>
  <si>
    <t>m</t>
  </si>
  <si>
    <t>Name of Work: Providing sheet roofing shade in residential blocks C type and D type to prevent water entry in the staircase window at IISER Thiruvananthapuram</t>
  </si>
  <si>
    <t>Steel work in built up tubular (round, square or rectangular hollow tubes etc.) trusses etc., including cutting, hoisting, fixing in position and applying a priming coat of approved zinchromate primer and two coats of synthetic enamel, including welding and bolted with special shaped washers etc. complete. Hot finished seamless type tubes</t>
  </si>
  <si>
    <t>Providing and fixing precoated galvanised iron profile sheets / trafford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</si>
</sst>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ook Antiqua"/>
      <family val="1"/>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b/>
      <sz val="12"/>
      <color theme="1"/>
      <name val="Book Antiqua"/>
      <family val="1"/>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hair"/>
      <right style="hair"/>
      <top style="hair"/>
      <bottom style="hair"/>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27" fillId="34" borderId="12" xfId="56" applyNumberFormat="1" applyFont="1" applyFill="1" applyBorder="1" applyAlignment="1" applyProtection="1">
      <alignment horizontal="right" vertical="center"/>
      <protection locked="0"/>
    </xf>
    <xf numFmtId="2" fontId="27" fillId="0" borderId="20"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2" fontId="5" fillId="0" borderId="0" xfId="56" applyNumberFormat="1" applyFont="1" applyFill="1" applyBorder="1" applyAlignment="1">
      <alignment horizontal="center" vertical="center"/>
      <protection/>
    </xf>
    <xf numFmtId="2" fontId="5" fillId="0" borderId="14" xfId="58" applyNumberFormat="1" applyFont="1" applyFill="1" applyBorder="1" applyAlignment="1">
      <alignment horizontal="center" vertical="top"/>
      <protection/>
    </xf>
    <xf numFmtId="2" fontId="19" fillId="0" borderId="11" xfId="58" applyNumberFormat="1" applyFont="1" applyFill="1" applyBorder="1" applyAlignment="1" applyProtection="1">
      <alignment horizontal="center" vertical="center" wrapText="1"/>
      <protection locked="0"/>
    </xf>
    <xf numFmtId="2" fontId="0" fillId="0" borderId="0" xfId="56" applyNumberFormat="1" applyFill="1" applyAlignment="1">
      <alignment horizontal="center"/>
      <protection/>
    </xf>
    <xf numFmtId="180" fontId="26" fillId="0" borderId="12" xfId="58" applyNumberFormat="1" applyFont="1" applyFill="1" applyBorder="1" applyAlignment="1">
      <alignment horizontal="center" vertical="center"/>
      <protection/>
    </xf>
    <xf numFmtId="2" fontId="24" fillId="0" borderId="21" xfId="60" applyNumberFormat="1" applyFont="1" applyFill="1" applyBorder="1" applyAlignment="1">
      <alignment horizontal="center" vertical="center" wrapText="1"/>
      <protection/>
    </xf>
    <xf numFmtId="2" fontId="26" fillId="0" borderId="12" xfId="58" applyNumberFormat="1" applyFont="1" applyFill="1" applyBorder="1" applyAlignment="1">
      <alignment vertical="center"/>
      <protection/>
    </xf>
    <xf numFmtId="0" fontId="27" fillId="0" borderId="12" xfId="56" applyNumberFormat="1" applyFont="1" applyFill="1" applyBorder="1" applyAlignment="1" applyProtection="1">
      <alignment horizontal="right" vertical="center"/>
      <protection locked="0"/>
    </xf>
    <xf numFmtId="0" fontId="26" fillId="0" borderId="12" xfId="58" applyNumberFormat="1" applyFont="1" applyFill="1" applyBorder="1" applyAlignment="1">
      <alignment vertical="center"/>
      <protection/>
    </xf>
    <xf numFmtId="0" fontId="26" fillId="0" borderId="12" xfId="56" applyNumberFormat="1" applyFont="1" applyFill="1" applyBorder="1" applyAlignment="1">
      <alignment vertical="center"/>
      <protection/>
    </xf>
    <xf numFmtId="0" fontId="27" fillId="0" borderId="12" xfId="56" applyNumberFormat="1" applyFont="1" applyFill="1" applyBorder="1" applyAlignment="1" applyProtection="1">
      <alignment horizontal="left" vertical="center"/>
      <protection locked="0"/>
    </xf>
    <xf numFmtId="2" fontId="27" fillId="0" borderId="12" xfId="56" applyNumberFormat="1" applyFont="1" applyFill="1" applyBorder="1" applyAlignment="1" applyProtection="1">
      <alignment horizontal="right" vertical="center"/>
      <protection locked="0"/>
    </xf>
    <xf numFmtId="2" fontId="27" fillId="0" borderId="11" xfId="56" applyNumberFormat="1" applyFont="1" applyFill="1" applyBorder="1" applyAlignment="1" applyProtection="1">
      <alignment horizontal="center" vertical="center" wrapText="1"/>
      <protection/>
    </xf>
    <xf numFmtId="2" fontId="27" fillId="0" borderId="11" xfId="56" applyNumberFormat="1" applyFont="1" applyFill="1" applyBorder="1" applyAlignment="1">
      <alignment horizontal="center" vertical="center" wrapText="1"/>
      <protection/>
    </xf>
    <xf numFmtId="2" fontId="27" fillId="0" borderId="12" xfId="56" applyNumberFormat="1" applyFont="1" applyFill="1" applyBorder="1" applyAlignment="1">
      <alignment horizontal="center" vertical="center" wrapText="1"/>
      <protection/>
    </xf>
    <xf numFmtId="0" fontId="7" fillId="0" borderId="0" xfId="56" applyNumberFormat="1" applyFont="1" applyFill="1" applyAlignment="1">
      <alignment vertical="center" wrapText="1"/>
      <protection/>
    </xf>
    <xf numFmtId="0" fontId="65" fillId="0" borderId="22" xfId="0" applyFont="1" applyFill="1" applyBorder="1" applyAlignment="1">
      <alignment vertical="center"/>
    </xf>
    <xf numFmtId="0" fontId="66" fillId="0" borderId="22" xfId="0" applyFont="1" applyFill="1" applyBorder="1" applyAlignment="1">
      <alignment horizontal="justify" vertical="center" wrapText="1"/>
    </xf>
    <xf numFmtId="171" fontId="66" fillId="0" borderId="22" xfId="42" applyFont="1" applyFill="1" applyBorder="1" applyAlignment="1">
      <alignment horizontal="center" vertical="center"/>
    </xf>
    <xf numFmtId="0" fontId="65" fillId="0" borderId="22" xfId="0" applyFont="1" applyFill="1" applyBorder="1" applyAlignment="1">
      <alignment vertical="center"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17" sqref="B17"/>
    </sheetView>
  </sheetViews>
  <sheetFormatPr defaultColWidth="9.140625" defaultRowHeight="15"/>
  <cols>
    <col min="1" max="1" width="14.28125" style="1" customWidth="1"/>
    <col min="2" max="2" width="65.00390625" style="1" customWidth="1"/>
    <col min="3" max="3" width="10.140625" style="1" hidden="1" customWidth="1"/>
    <col min="4" max="4" width="14.57421875" style="69"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8" t="str">
        <f>B2&amp;" BoQ"</f>
        <v>Item Rate BoQ</v>
      </c>
      <c r="B1" s="88"/>
      <c r="C1" s="88"/>
      <c r="D1" s="88"/>
      <c r="E1" s="88"/>
      <c r="F1" s="88"/>
      <c r="G1" s="88"/>
      <c r="H1" s="88"/>
      <c r="I1" s="88"/>
      <c r="J1" s="88"/>
      <c r="K1" s="88"/>
      <c r="L1" s="88"/>
      <c r="O1" s="6"/>
      <c r="P1" s="6"/>
      <c r="Q1" s="7"/>
      <c r="IA1" s="8"/>
      <c r="IB1" s="8"/>
      <c r="IC1" s="8"/>
      <c r="ID1" s="8"/>
      <c r="IE1" s="8"/>
      <c r="IF1" s="7"/>
      <c r="IG1" s="7"/>
      <c r="IH1" s="7"/>
      <c r="II1" s="7"/>
    </row>
    <row r="2" spans="1:239" s="5" customFormat="1" ht="25.5" customHeight="1" hidden="1">
      <c r="A2" s="9" t="s">
        <v>0</v>
      </c>
      <c r="B2" s="9" t="s">
        <v>1</v>
      </c>
      <c r="C2" s="10" t="s">
        <v>2</v>
      </c>
      <c r="D2" s="62" t="s">
        <v>3</v>
      </c>
      <c r="E2" s="9" t="s">
        <v>4</v>
      </c>
      <c r="J2" s="11"/>
      <c r="K2" s="11"/>
      <c r="L2" s="11"/>
      <c r="O2" s="6"/>
      <c r="P2" s="6"/>
      <c r="Q2" s="7"/>
      <c r="IA2" s="8"/>
      <c r="IB2" s="8"/>
      <c r="IC2" s="8"/>
      <c r="ID2" s="8"/>
      <c r="IE2" s="8"/>
    </row>
    <row r="3" spans="1:243" s="5" customFormat="1" ht="30" customHeight="1" hidden="1">
      <c r="A3" s="5" t="s">
        <v>5</v>
      </c>
      <c r="C3" s="5" t="s">
        <v>6</v>
      </c>
      <c r="D3" s="66"/>
      <c r="IA3" s="8"/>
      <c r="IB3" s="8"/>
      <c r="IC3" s="8"/>
      <c r="ID3" s="8"/>
      <c r="IE3" s="8"/>
      <c r="IF3" s="7"/>
      <c r="IG3" s="7"/>
      <c r="IH3" s="7"/>
      <c r="II3" s="7"/>
    </row>
    <row r="4" spans="1:243" s="12" customFormat="1" ht="30.75" customHeight="1">
      <c r="A4" s="89" t="s">
        <v>45</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A4" s="13"/>
      <c r="IB4" s="13"/>
      <c r="IC4" s="13"/>
      <c r="ID4" s="13"/>
      <c r="IE4" s="13"/>
      <c r="IF4" s="14"/>
      <c r="IG4" s="14"/>
      <c r="IH4" s="14"/>
      <c r="II4" s="14"/>
    </row>
    <row r="5" spans="1:243" s="12" customFormat="1" ht="30.75"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A5" s="13"/>
      <c r="IB5" s="13"/>
      <c r="IC5" s="13"/>
      <c r="ID5" s="13"/>
      <c r="IE5" s="13"/>
      <c r="IF5" s="14"/>
      <c r="IG5" s="14"/>
      <c r="IH5" s="14"/>
      <c r="II5" s="14"/>
    </row>
    <row r="6" spans="1:243" s="12" customFormat="1" ht="30.75" customHeight="1">
      <c r="A6" s="89" t="s">
        <v>43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A6" s="13"/>
      <c r="IB6" s="13"/>
      <c r="IC6" s="13"/>
      <c r="ID6" s="13"/>
      <c r="IE6" s="13"/>
      <c r="IF6" s="14"/>
      <c r="IG6" s="14"/>
      <c r="IH6" s="14"/>
      <c r="II6" s="14"/>
    </row>
    <row r="7" spans="1:243" s="12"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A7" s="13"/>
      <c r="IB7" s="13"/>
      <c r="IC7" s="13"/>
      <c r="ID7" s="13"/>
      <c r="IE7" s="13"/>
      <c r="IF7" s="14"/>
      <c r="IG7" s="14"/>
      <c r="IH7" s="14"/>
      <c r="II7" s="14"/>
    </row>
    <row r="8" spans="1:243" s="16" customFormat="1" ht="76.5" customHeight="1">
      <c r="A8" s="15"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A8" s="17"/>
      <c r="IB8" s="17"/>
      <c r="IC8" s="17"/>
      <c r="ID8" s="17"/>
      <c r="IE8" s="17"/>
      <c r="IF8" s="18"/>
      <c r="IG8" s="18"/>
      <c r="IH8" s="18"/>
      <c r="II8" s="18"/>
    </row>
    <row r="9" spans="1:243" s="19"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7"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19" customFormat="1" ht="16.5">
      <c r="A13" s="70">
        <v>1</v>
      </c>
      <c r="B13" s="82" t="s">
        <v>48</v>
      </c>
      <c r="C13" s="71"/>
      <c r="D13" s="55"/>
      <c r="E13" s="56"/>
      <c r="F13" s="72"/>
      <c r="G13" s="73"/>
      <c r="H13" s="73"/>
      <c r="I13" s="74" t="s">
        <v>33</v>
      </c>
      <c r="J13" s="75">
        <f>IF(I13="Less(-)",-1,1)</f>
        <v>1</v>
      </c>
      <c r="K13" s="76" t="s">
        <v>34</v>
      </c>
      <c r="L13" s="76" t="s">
        <v>4</v>
      </c>
      <c r="M13" s="56"/>
      <c r="N13" s="77"/>
      <c r="O13" s="77"/>
      <c r="P13" s="78"/>
      <c r="Q13" s="77"/>
      <c r="R13" s="77"/>
      <c r="S13" s="79"/>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64"/>
      <c r="BB13" s="64"/>
      <c r="BC13" s="65"/>
      <c r="IA13" s="20">
        <v>1</v>
      </c>
      <c r="IB13" s="81" t="s">
        <v>48</v>
      </c>
      <c r="IC13" s="20"/>
      <c r="ID13" s="20"/>
      <c r="IE13" s="20"/>
      <c r="IF13" s="21"/>
      <c r="IG13" s="21"/>
      <c r="IH13" s="21"/>
      <c r="II13" s="21"/>
    </row>
    <row r="14" spans="1:243" s="19" customFormat="1" ht="94.5">
      <c r="A14" s="70">
        <v>1.1</v>
      </c>
      <c r="B14" s="83" t="s">
        <v>53</v>
      </c>
      <c r="C14" s="71"/>
      <c r="D14" s="84">
        <v>6200</v>
      </c>
      <c r="E14" s="56" t="s">
        <v>47</v>
      </c>
      <c r="F14" s="72">
        <v>233.15</v>
      </c>
      <c r="G14" s="73"/>
      <c r="H14" s="73"/>
      <c r="I14" s="74" t="s">
        <v>33</v>
      </c>
      <c r="J14" s="75">
        <f>IF(I14="Less(-)",-1,1)</f>
        <v>1</v>
      </c>
      <c r="K14" s="76" t="s">
        <v>34</v>
      </c>
      <c r="L14" s="76" t="s">
        <v>4</v>
      </c>
      <c r="M14" s="63"/>
      <c r="N14" s="77"/>
      <c r="O14" s="77"/>
      <c r="P14" s="78"/>
      <c r="Q14" s="77"/>
      <c r="R14" s="77"/>
      <c r="S14" s="79"/>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64">
        <f>total_amount_ba($B$2,$D$2,D14,F14,J14,K14,M14)</f>
        <v>0</v>
      </c>
      <c r="BB14" s="64">
        <f>BA14+SUM(N14:AZ14)</f>
        <v>0</v>
      </c>
      <c r="BC14" s="65" t="str">
        <f>SpellNumber(L14,BB14)</f>
        <v>INR Zero Only</v>
      </c>
      <c r="IA14" s="20">
        <v>1.1</v>
      </c>
      <c r="IB14" s="81" t="s">
        <v>53</v>
      </c>
      <c r="IC14" s="20"/>
      <c r="ID14" s="20">
        <v>6200</v>
      </c>
      <c r="IE14" s="20" t="s">
        <v>47</v>
      </c>
      <c r="IF14" s="21"/>
      <c r="IG14" s="21"/>
      <c r="IH14" s="21"/>
      <c r="II14" s="21"/>
    </row>
    <row r="15" spans="1:243" s="19" customFormat="1" ht="16.5">
      <c r="A15" s="70">
        <v>2</v>
      </c>
      <c r="B15" s="85" t="s">
        <v>49</v>
      </c>
      <c r="C15" s="71"/>
      <c r="D15" s="55"/>
      <c r="E15" s="56"/>
      <c r="F15" s="72"/>
      <c r="G15" s="73"/>
      <c r="H15" s="73"/>
      <c r="I15" s="74" t="s">
        <v>33</v>
      </c>
      <c r="J15" s="75">
        <f>IF(I15="Less(-)",-1,1)</f>
        <v>1</v>
      </c>
      <c r="K15" s="76" t="s">
        <v>34</v>
      </c>
      <c r="L15" s="76" t="s">
        <v>4</v>
      </c>
      <c r="M15" s="56"/>
      <c r="N15" s="77"/>
      <c r="O15" s="77"/>
      <c r="P15" s="78"/>
      <c r="Q15" s="77"/>
      <c r="R15" s="77"/>
      <c r="S15" s="79"/>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64"/>
      <c r="BB15" s="64"/>
      <c r="BC15" s="65"/>
      <c r="IA15" s="20">
        <v>2</v>
      </c>
      <c r="IB15" s="81" t="s">
        <v>49</v>
      </c>
      <c r="IC15" s="20"/>
      <c r="ID15" s="20"/>
      <c r="IE15" s="20"/>
      <c r="IF15" s="21"/>
      <c r="IG15" s="21"/>
      <c r="IH15" s="21"/>
      <c r="II15" s="21"/>
    </row>
    <row r="16" spans="1:243" s="19" customFormat="1" ht="236.25">
      <c r="A16" s="70">
        <v>2.1</v>
      </c>
      <c r="B16" s="83" t="s">
        <v>54</v>
      </c>
      <c r="C16" s="71"/>
      <c r="D16" s="55">
        <v>141</v>
      </c>
      <c r="E16" s="56" t="s">
        <v>46</v>
      </c>
      <c r="F16" s="72">
        <v>926.74</v>
      </c>
      <c r="G16" s="73"/>
      <c r="H16" s="73"/>
      <c r="I16" s="74" t="s">
        <v>33</v>
      </c>
      <c r="J16" s="75">
        <f>IF(I16="Less(-)",-1,1)</f>
        <v>1</v>
      </c>
      <c r="K16" s="76" t="s">
        <v>34</v>
      </c>
      <c r="L16" s="76" t="s">
        <v>4</v>
      </c>
      <c r="M16" s="63"/>
      <c r="N16" s="77"/>
      <c r="O16" s="77"/>
      <c r="P16" s="78"/>
      <c r="Q16" s="77"/>
      <c r="R16" s="77"/>
      <c r="S16" s="79"/>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64">
        <f>total_amount_ba($B$2,$D$2,D16,F16,J16,K16,M16)</f>
        <v>0</v>
      </c>
      <c r="BB16" s="64">
        <f>BA16+SUM(N16:AZ16)</f>
        <v>0</v>
      </c>
      <c r="BC16" s="65" t="str">
        <f>SpellNumber(L16,BB16)</f>
        <v>INR Zero Only</v>
      </c>
      <c r="IA16" s="20">
        <v>2.1</v>
      </c>
      <c r="IB16" s="81" t="s">
        <v>54</v>
      </c>
      <c r="IC16" s="20"/>
      <c r="ID16" s="20">
        <v>141</v>
      </c>
      <c r="IE16" s="20" t="s">
        <v>46</v>
      </c>
      <c r="IF16" s="21"/>
      <c r="IG16" s="21"/>
      <c r="IH16" s="21"/>
      <c r="II16" s="21"/>
    </row>
    <row r="17" spans="1:243" s="19" customFormat="1" ht="110.25">
      <c r="A17" s="70">
        <v>2.2</v>
      </c>
      <c r="B17" s="83" t="s">
        <v>50</v>
      </c>
      <c r="C17" s="71"/>
      <c r="D17" s="55">
        <v>5</v>
      </c>
      <c r="E17" s="56" t="s">
        <v>51</v>
      </c>
      <c r="F17" s="72">
        <v>569.73</v>
      </c>
      <c r="G17" s="73"/>
      <c r="H17" s="73"/>
      <c r="I17" s="74" t="s">
        <v>33</v>
      </c>
      <c r="J17" s="75">
        <f>IF(I17="Less(-)",-1,1)</f>
        <v>1</v>
      </c>
      <c r="K17" s="76" t="s">
        <v>34</v>
      </c>
      <c r="L17" s="76" t="s">
        <v>4</v>
      </c>
      <c r="M17" s="63"/>
      <c r="N17" s="77"/>
      <c r="O17" s="77"/>
      <c r="P17" s="78"/>
      <c r="Q17" s="77"/>
      <c r="R17" s="77"/>
      <c r="S17" s="79"/>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64">
        <f>total_amount_ba($B$2,$D$2,D17,F17,J17,K17,M17)</f>
        <v>0</v>
      </c>
      <c r="BB17" s="64">
        <f>BA17+SUM(N17:AZ17)</f>
        <v>0</v>
      </c>
      <c r="BC17" s="65" t="str">
        <f>SpellNumber(L17,BB17)</f>
        <v>INR Zero Only</v>
      </c>
      <c r="IA17" s="20">
        <v>2.2</v>
      </c>
      <c r="IB17" s="81" t="s">
        <v>50</v>
      </c>
      <c r="IC17" s="20"/>
      <c r="ID17" s="20">
        <v>5</v>
      </c>
      <c r="IE17" s="20" t="s">
        <v>51</v>
      </c>
      <c r="IF17" s="21"/>
      <c r="IG17" s="21"/>
      <c r="IH17" s="21"/>
      <c r="II17" s="21"/>
    </row>
    <row r="18" spans="1:243" s="29" customFormat="1" ht="33" customHeight="1">
      <c r="A18" s="61" t="s">
        <v>35</v>
      </c>
      <c r="B18" s="60"/>
      <c r="C18" s="34"/>
      <c r="D18" s="67"/>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9">
        <f>SUM(BA14:BA17)</f>
        <v>0</v>
      </c>
      <c r="BB18" s="59">
        <f>SUM(BB14:BB17)</f>
        <v>0</v>
      </c>
      <c r="BC18" s="58" t="str">
        <f>SpellNumber($E$2,BA18)</f>
        <v>INR Zero Only</v>
      </c>
      <c r="IA18" s="30"/>
      <c r="IB18" s="30"/>
      <c r="IC18" s="30"/>
      <c r="ID18" s="30"/>
      <c r="IE18" s="30"/>
      <c r="IF18" s="31"/>
      <c r="IG18" s="31"/>
      <c r="IH18" s="31"/>
      <c r="II18" s="31"/>
    </row>
    <row r="19" spans="1:243" s="47" customFormat="1" ht="39" customHeight="1" hidden="1">
      <c r="A19" s="39" t="s">
        <v>36</v>
      </c>
      <c r="B19" s="40"/>
      <c r="C19" s="41"/>
      <c r="D19" s="68"/>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1" t="s">
        <v>38</v>
      </c>
      <c r="B20" s="33"/>
      <c r="C20" s="87" t="str">
        <f>SpellNumber($E$2,BA18)</f>
        <v>INR Zero Only</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7 L14 L15 L13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2022-11-23T10:25:04Z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