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<sst xmlns="http://schemas.openxmlformats.org/spreadsheetml/2006/main" count="164" uniqueCount="65">
  <si>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</si>
  <si>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</si>
  <si>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</si>
  <si>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</si>
  <si>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</si>
  <si>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</si>
  <si>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</si>
  <si>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</si>
  <si>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</si>
  <si>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</si>
  <si>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</si>
  <si>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</si>
  <si>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</si>
  <si>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</si>
  <si>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</si>
  <si>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</si>
  <si>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</si>
  <si>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</si>
  <si>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</si>
  <si>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</si>
  <si>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</si>
  <si>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</si>
  <si>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</si>
  <si>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</si>
  <si>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</si>
  <si>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</si>
  <si>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</si>
  <si>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</si>
  <si>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</si>
  <si>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</si>
  <si>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</si>
  <si>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</si>
  <si>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</si>
  <si>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</si>
  <si>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</si>
  <si>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</si>
  <si>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</si>
  <si>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</si>
  <si>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</si>
  <si>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</si>
  <si>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</si>
  <si>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</si>
  <si>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</si>
  <si>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</si>
  <si>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</si>
  <si>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</si>
  <si>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Cum</t>
  </si>
  <si>
    <t>Sqm</t>
  </si>
  <si>
    <t>Providing and applying tack coat with bitumen emulsion using emulsion pressure distributor at the rate of 0.20 kg per sqm on the prepared bituminous/granular surface cleaned with mechanical broom.</t>
  </si>
  <si>
    <t>Providing and laying bituminous concrete with 100-120 TPH batch type hot mix plant producing an average output of 75 tonnes per hour using crushed aggregates of specified grading, premixed with bituminous binder @ 5.4 to 5.6  per cent  of mix and filler, transporting the hot mix to work site, laying with a hydrostatic paver finisher with sensor control to the required grade, level and alignment, rolling with smooth wheeled, vibratory and tandem rollers to achieve the desired compaction as per MORTH specification clause No. 509 complete in all respects</t>
  </si>
  <si>
    <t>Painting two coats after filling the surface with synthetic enamel paint in all shades on new plastered concrete surfaces</t>
  </si>
  <si>
    <t>Name of Work: Providing 40x8x8.5 feet container and its interior works for IISER Thiruvananthapuram Campus.</t>
  </si>
  <si>
    <t>Providing and fixing  chequered plates in the roof area.It shoould be in water tight .and shall be finished with deck tiles</t>
  </si>
  <si>
    <t>Stair case ,handrails  safety handrails in the first floor as per the drawings and pictures</t>
  </si>
  <si>
    <t>Partition for cooking area with suitable section and covered by APP sheet,2 side door (one part of conatienr and UPVC door) as per the direction of EIC</t>
  </si>
  <si>
    <t>Pantry table with granite top ,the under cabinet shelves shall be made of 18mm thick plywood(including enamel paniting) and door shutter hasto be made with aluminium frame and hylam sheet and SS sink with drain board and one aluminium openable window with safety grill and exhaust fan.the table has to be manufactured as per the drawing</t>
  </si>
  <si>
    <t>Providing Glass table (2.00x0.60m) with SS  frame work for the reception area and Over head cabinet made of 18mm thick BWP marine plywood ,shutters made ofexterior 18mm MDF with suitable autoclose hinges and fittings inside cpainting 2 coats of enamel paint shutters 2 coats of Duco spary paint with suitable putty and primer</t>
  </si>
  <si>
    <t>Providing and laying vitrified floor tiles in different sizes (thickness to be specified by the manufacturer) with water absorption less than 0.08% and conforming to IS: 15622, of approved make, in all colours and shades, laid above the cement board with suitable gum of approved makes as per the direction of EIC and fill the joints with white cement and matching pigments etc., completeand Deck tiles in the first floor as per the instruction</t>
  </si>
  <si>
    <t>Providing and fixing 12mm toughned glass partition with necessary fittings  as per the drawings and direction of EIC</t>
  </si>
  <si>
    <t>Providing and fixing adjustable canopy(40feet)</t>
  </si>
  <si>
    <t>Transportation charges</t>
  </si>
  <si>
    <t>No</t>
  </si>
  <si>
    <t>sqm</t>
  </si>
  <si>
    <t>Job</t>
  </si>
  <si>
    <t>M.S.prefabricated portable restaurant cabin with Lift and Shift type of size(40x08x8.5 feet) including necessary bottom frame of Size 100mmx50mm G and C channel ISI marked and top frame of 50mm x50mm MS square pipe ISI marked,Stiffners at bottom by using 100mmx 50mm C channel,100mmx50mm and 50mmx50mm MS square pipes and angle ,Stiifner at top should be  50mmx50mm,50mmx25mm MS Square pipe ISI marked, Including necessary openingand side wall stiffners by using CR sheet of Thickness 1.2 mm as per the picture atached, exterior vinyle sheet at the dining area etc.complete all as directed by the Engineer in charge.(erection, unloading etc in the site without any damages )</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</si>
</sst>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5"/>
  <sheetViews>
    <sheetView showGridLines="0" zoomScale="80" zoomScaleNormal="80" zoomScalePageLayoutView="0" workbookViewId="0" topLeftCell="A18">
      <selection activeCell="B18" sqref="B18"/>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51</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281.25">
      <c r="A13" s="69">
        <v>1</v>
      </c>
      <c r="B13" s="82" t="s">
        <v>64</v>
      </c>
      <c r="C13" s="68"/>
      <c r="D13" s="56">
        <v>1</v>
      </c>
      <c r="E13" s="57" t="s">
        <v>61</v>
      </c>
      <c r="F13" s="70">
        <v>357.89</v>
      </c>
      <c r="G13" s="71"/>
      <c r="H13" s="71"/>
      <c r="I13" s="72" t="s">
        <v>33</v>
      </c>
      <c r="J13" s="73">
        <f aca="true" t="shared" si="0" ref="J13:J22">IF(I13="Less(-)",-1,1)</f>
        <v>1</v>
      </c>
      <c r="K13" s="74" t="s">
        <v>34</v>
      </c>
      <c r="L13" s="74" t="s">
        <v>4</v>
      </c>
      <c r="M13" s="75"/>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f aca="true" t="shared" si="1" ref="BA13:BA22">total_amount_ba($B$2,$D$2,D13,F13,J13,K13,M13)</f>
        <v>0</v>
      </c>
      <c r="BB13" s="80">
        <f aca="true" t="shared" si="2" ref="BB13:BB22">BA13+SUM(N13:AZ13)</f>
        <v>0</v>
      </c>
      <c r="BC13" s="81" t="str">
        <f aca="true" t="shared" si="3" ref="BC13:BC22">SpellNumber(L13,BB13)</f>
        <v>INR Zero Only</v>
      </c>
      <c r="IA13" s="30">
        <v>1</v>
      </c>
      <c r="IB13" s="54" t="s">
        <v>48</v>
      </c>
      <c r="IC13" s="30"/>
      <c r="ID13" s="30">
        <v>14824</v>
      </c>
      <c r="IE13" s="30" t="s">
        <v>47</v>
      </c>
      <c r="IF13" s="31"/>
      <c r="IG13" s="31"/>
      <c r="IH13" s="31"/>
      <c r="II13" s="31"/>
    </row>
    <row r="14" spans="1:243" s="29" customFormat="1" ht="85.5">
      <c r="A14" s="69">
        <v>2</v>
      </c>
      <c r="B14" s="82" t="s">
        <v>52</v>
      </c>
      <c r="C14" s="68"/>
      <c r="D14" s="56">
        <v>30</v>
      </c>
      <c r="E14" s="57" t="s">
        <v>47</v>
      </c>
      <c r="F14" s="70">
        <v>7830.55</v>
      </c>
      <c r="G14" s="71"/>
      <c r="H14" s="71"/>
      <c r="I14" s="72" t="s">
        <v>33</v>
      </c>
      <c r="J14" s="73">
        <f t="shared" si="0"/>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 t="shared" si="1"/>
        <v>0</v>
      </c>
      <c r="BB14" s="80">
        <f t="shared" si="2"/>
        <v>0</v>
      </c>
      <c r="BC14" s="81" t="str">
        <f t="shared" si="3"/>
        <v>INR Zero Only</v>
      </c>
      <c r="IA14" s="30">
        <v>2.1</v>
      </c>
      <c r="IB14" s="54" t="s">
        <v>49</v>
      </c>
      <c r="IC14" s="30"/>
      <c r="ID14" s="30">
        <v>593</v>
      </c>
      <c r="IE14" s="30" t="s">
        <v>46</v>
      </c>
      <c r="IF14" s="31"/>
      <c r="IG14" s="31"/>
      <c r="IH14" s="31"/>
      <c r="II14" s="31"/>
    </row>
    <row r="15" spans="1:243" s="29" customFormat="1" ht="37.5">
      <c r="A15" s="69">
        <v>3</v>
      </c>
      <c r="B15" s="82" t="s">
        <v>53</v>
      </c>
      <c r="C15" s="68"/>
      <c r="D15" s="56">
        <v>1</v>
      </c>
      <c r="E15" s="57" t="s">
        <v>61</v>
      </c>
      <c r="F15" s="70">
        <v>10228.17</v>
      </c>
      <c r="G15" s="71"/>
      <c r="H15" s="71"/>
      <c r="I15" s="72" t="s">
        <v>33</v>
      </c>
      <c r="J15" s="73">
        <f t="shared" si="0"/>
        <v>1</v>
      </c>
      <c r="K15" s="74" t="s">
        <v>34</v>
      </c>
      <c r="L15" s="74" t="s">
        <v>4</v>
      </c>
      <c r="M15" s="75"/>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f t="shared" si="1"/>
        <v>0</v>
      </c>
      <c r="BB15" s="80">
        <f t="shared" si="2"/>
        <v>0</v>
      </c>
      <c r="BC15" s="81" t="str">
        <f t="shared" si="3"/>
        <v>INR Zero Only</v>
      </c>
      <c r="IA15" s="30">
        <v>2.2</v>
      </c>
      <c r="IB15" s="54" t="s">
        <v>50</v>
      </c>
      <c r="IC15" s="30"/>
      <c r="ID15" s="30">
        <v>1596</v>
      </c>
      <c r="IE15" s="30" t="s">
        <v>47</v>
      </c>
      <c r="IF15" s="31"/>
      <c r="IG15" s="31"/>
      <c r="IH15" s="31"/>
      <c r="II15" s="31"/>
    </row>
    <row r="16" spans="1:243" s="29" customFormat="1" ht="75">
      <c r="A16" s="69">
        <v>4</v>
      </c>
      <c r="B16" s="82" t="s">
        <v>54</v>
      </c>
      <c r="C16" s="68"/>
      <c r="D16" s="56">
        <v>51</v>
      </c>
      <c r="E16" s="57" t="s">
        <v>62</v>
      </c>
      <c r="F16" s="70">
        <v>357.89</v>
      </c>
      <c r="G16" s="71"/>
      <c r="H16" s="71"/>
      <c r="I16" s="72" t="s">
        <v>33</v>
      </c>
      <c r="J16" s="73">
        <f t="shared" si="0"/>
        <v>1</v>
      </c>
      <c r="K16" s="74" t="s">
        <v>34</v>
      </c>
      <c r="L16" s="74" t="s">
        <v>4</v>
      </c>
      <c r="M16" s="75"/>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f t="shared" si="1"/>
        <v>0</v>
      </c>
      <c r="BB16" s="80">
        <f t="shared" si="2"/>
        <v>0</v>
      </c>
      <c r="BC16" s="81" t="str">
        <f t="shared" si="3"/>
        <v>INR Zero Only</v>
      </c>
      <c r="IA16" s="30">
        <v>1</v>
      </c>
      <c r="IB16" s="54" t="s">
        <v>48</v>
      </c>
      <c r="IC16" s="30"/>
      <c r="ID16" s="30">
        <v>14824</v>
      </c>
      <c r="IE16" s="30" t="s">
        <v>47</v>
      </c>
      <c r="IF16" s="31"/>
      <c r="IG16" s="31"/>
      <c r="IH16" s="31"/>
      <c r="II16" s="31"/>
    </row>
    <row r="17" spans="1:243" s="29" customFormat="1" ht="150">
      <c r="A17" s="69">
        <v>5</v>
      </c>
      <c r="B17" s="82" t="s">
        <v>55</v>
      </c>
      <c r="C17" s="68"/>
      <c r="D17" s="56">
        <v>5</v>
      </c>
      <c r="E17" s="57" t="s">
        <v>47</v>
      </c>
      <c r="F17" s="70">
        <v>7830.55</v>
      </c>
      <c r="G17" s="71"/>
      <c r="H17" s="71"/>
      <c r="I17" s="72" t="s">
        <v>33</v>
      </c>
      <c r="J17" s="73">
        <f t="shared" si="0"/>
        <v>1</v>
      </c>
      <c r="K17" s="74" t="s">
        <v>34</v>
      </c>
      <c r="L17" s="74" t="s">
        <v>4</v>
      </c>
      <c r="M17" s="75"/>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f t="shared" si="1"/>
        <v>0</v>
      </c>
      <c r="BB17" s="80">
        <f t="shared" si="2"/>
        <v>0</v>
      </c>
      <c r="BC17" s="81" t="str">
        <f t="shared" si="3"/>
        <v>INR Zero Only</v>
      </c>
      <c r="IA17" s="30">
        <v>2.1</v>
      </c>
      <c r="IB17" s="54" t="s">
        <v>49</v>
      </c>
      <c r="IC17" s="30"/>
      <c r="ID17" s="30">
        <v>593</v>
      </c>
      <c r="IE17" s="30" t="s">
        <v>46</v>
      </c>
      <c r="IF17" s="31"/>
      <c r="IG17" s="31"/>
      <c r="IH17" s="31"/>
      <c r="II17" s="31"/>
    </row>
    <row r="18" spans="1:243" s="29" customFormat="1" ht="150">
      <c r="A18" s="69">
        <v>6</v>
      </c>
      <c r="B18" s="82" t="s">
        <v>56</v>
      </c>
      <c r="C18" s="68"/>
      <c r="D18" s="56">
        <v>1</v>
      </c>
      <c r="E18" s="57" t="s">
        <v>61</v>
      </c>
      <c r="F18" s="70">
        <v>10228.17</v>
      </c>
      <c r="G18" s="71"/>
      <c r="H18" s="71"/>
      <c r="I18" s="72" t="s">
        <v>33</v>
      </c>
      <c r="J18" s="73">
        <f t="shared" si="0"/>
        <v>1</v>
      </c>
      <c r="K18" s="74" t="s">
        <v>34</v>
      </c>
      <c r="L18" s="74" t="s">
        <v>4</v>
      </c>
      <c r="M18" s="75"/>
      <c r="N18" s="76"/>
      <c r="O18" s="76"/>
      <c r="P18" s="77"/>
      <c r="Q18" s="76"/>
      <c r="R18" s="76"/>
      <c r="S18" s="78"/>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80">
        <f t="shared" si="1"/>
        <v>0</v>
      </c>
      <c r="BB18" s="80">
        <f t="shared" si="2"/>
        <v>0</v>
      </c>
      <c r="BC18" s="81" t="str">
        <f t="shared" si="3"/>
        <v>INR Zero Only</v>
      </c>
      <c r="IA18" s="30">
        <v>2.2</v>
      </c>
      <c r="IB18" s="54" t="s">
        <v>50</v>
      </c>
      <c r="IC18" s="30"/>
      <c r="ID18" s="30">
        <v>1596</v>
      </c>
      <c r="IE18" s="30" t="s">
        <v>47</v>
      </c>
      <c r="IF18" s="31"/>
      <c r="IG18" s="31"/>
      <c r="IH18" s="31"/>
      <c r="II18" s="31"/>
    </row>
    <row r="19" spans="1:243" s="29" customFormat="1" ht="187.5">
      <c r="A19" s="69">
        <v>7</v>
      </c>
      <c r="B19" s="82" t="s">
        <v>57</v>
      </c>
      <c r="C19" s="68"/>
      <c r="D19" s="56">
        <v>30</v>
      </c>
      <c r="E19" s="57" t="s">
        <v>47</v>
      </c>
      <c r="F19" s="70">
        <v>357.89</v>
      </c>
      <c r="G19" s="71"/>
      <c r="H19" s="71"/>
      <c r="I19" s="72" t="s">
        <v>33</v>
      </c>
      <c r="J19" s="73">
        <f t="shared" si="0"/>
        <v>1</v>
      </c>
      <c r="K19" s="74" t="s">
        <v>34</v>
      </c>
      <c r="L19" s="74" t="s">
        <v>4</v>
      </c>
      <c r="M19" s="75"/>
      <c r="N19" s="76"/>
      <c r="O19" s="76"/>
      <c r="P19" s="77"/>
      <c r="Q19" s="76"/>
      <c r="R19" s="76"/>
      <c r="S19" s="78"/>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80">
        <f t="shared" si="1"/>
        <v>0</v>
      </c>
      <c r="BB19" s="80">
        <f t="shared" si="2"/>
        <v>0</v>
      </c>
      <c r="BC19" s="81" t="str">
        <f t="shared" si="3"/>
        <v>INR Zero Only</v>
      </c>
      <c r="IA19" s="30">
        <v>1</v>
      </c>
      <c r="IB19" s="54" t="s">
        <v>48</v>
      </c>
      <c r="IC19" s="30"/>
      <c r="ID19" s="30">
        <v>14824</v>
      </c>
      <c r="IE19" s="30" t="s">
        <v>47</v>
      </c>
      <c r="IF19" s="31"/>
      <c r="IG19" s="31"/>
      <c r="IH19" s="31"/>
      <c r="II19" s="31"/>
    </row>
    <row r="20" spans="1:243" s="29" customFormat="1" ht="85.5">
      <c r="A20" s="69">
        <v>8</v>
      </c>
      <c r="B20" s="82" t="s">
        <v>58</v>
      </c>
      <c r="C20" s="68"/>
      <c r="D20" s="56">
        <v>24</v>
      </c>
      <c r="E20" s="57" t="s">
        <v>47</v>
      </c>
      <c r="F20" s="70">
        <v>7830.55</v>
      </c>
      <c r="G20" s="71"/>
      <c r="H20" s="71"/>
      <c r="I20" s="72" t="s">
        <v>33</v>
      </c>
      <c r="J20" s="73">
        <f t="shared" si="0"/>
        <v>1</v>
      </c>
      <c r="K20" s="74" t="s">
        <v>34</v>
      </c>
      <c r="L20" s="74" t="s">
        <v>4</v>
      </c>
      <c r="M20" s="75"/>
      <c r="N20" s="76"/>
      <c r="O20" s="76"/>
      <c r="P20" s="77"/>
      <c r="Q20" s="76"/>
      <c r="R20" s="76"/>
      <c r="S20" s="78"/>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80">
        <f t="shared" si="1"/>
        <v>0</v>
      </c>
      <c r="BB20" s="80">
        <f t="shared" si="2"/>
        <v>0</v>
      </c>
      <c r="BC20" s="81" t="str">
        <f t="shared" si="3"/>
        <v>INR Zero Only</v>
      </c>
      <c r="IA20" s="30">
        <v>2.1</v>
      </c>
      <c r="IB20" s="54" t="s">
        <v>49</v>
      </c>
      <c r="IC20" s="30"/>
      <c r="ID20" s="30">
        <v>593</v>
      </c>
      <c r="IE20" s="30" t="s">
        <v>46</v>
      </c>
      <c r="IF20" s="31"/>
      <c r="IG20" s="31"/>
      <c r="IH20" s="31"/>
      <c r="II20" s="31"/>
    </row>
    <row r="21" spans="1:243" s="29" customFormat="1" ht="28.5">
      <c r="A21" s="69">
        <v>9</v>
      </c>
      <c r="B21" s="82" t="s">
        <v>59</v>
      </c>
      <c r="C21" s="68"/>
      <c r="D21" s="56">
        <v>1</v>
      </c>
      <c r="E21" s="57" t="s">
        <v>61</v>
      </c>
      <c r="F21" s="70">
        <v>10228.17</v>
      </c>
      <c r="G21" s="71"/>
      <c r="H21" s="71"/>
      <c r="I21" s="72" t="s">
        <v>33</v>
      </c>
      <c r="J21" s="73">
        <f t="shared" si="0"/>
        <v>1</v>
      </c>
      <c r="K21" s="74" t="s">
        <v>34</v>
      </c>
      <c r="L21" s="74" t="s">
        <v>4</v>
      </c>
      <c r="M21" s="75"/>
      <c r="N21" s="76"/>
      <c r="O21" s="76"/>
      <c r="P21" s="77"/>
      <c r="Q21" s="76"/>
      <c r="R21" s="76"/>
      <c r="S21" s="78"/>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80">
        <f t="shared" si="1"/>
        <v>0</v>
      </c>
      <c r="BB21" s="80">
        <f t="shared" si="2"/>
        <v>0</v>
      </c>
      <c r="BC21" s="81" t="str">
        <f t="shared" si="3"/>
        <v>INR Zero Only</v>
      </c>
      <c r="IA21" s="30">
        <v>2.2</v>
      </c>
      <c r="IB21" s="54" t="s">
        <v>50</v>
      </c>
      <c r="IC21" s="30"/>
      <c r="ID21" s="30">
        <v>1596</v>
      </c>
      <c r="IE21" s="30" t="s">
        <v>47</v>
      </c>
      <c r="IF21" s="31"/>
      <c r="IG21" s="31"/>
      <c r="IH21" s="31"/>
      <c r="II21" s="31"/>
    </row>
    <row r="22" spans="1:243" s="29" customFormat="1" ht="28.5">
      <c r="A22" s="69">
        <v>10</v>
      </c>
      <c r="B22" s="82" t="s">
        <v>60</v>
      </c>
      <c r="C22" s="68"/>
      <c r="D22" s="56">
        <v>1</v>
      </c>
      <c r="E22" s="57" t="s">
        <v>63</v>
      </c>
      <c r="F22" s="70">
        <v>357.89</v>
      </c>
      <c r="G22" s="71"/>
      <c r="H22" s="71"/>
      <c r="I22" s="72" t="s">
        <v>33</v>
      </c>
      <c r="J22" s="73">
        <f t="shared" si="0"/>
        <v>1</v>
      </c>
      <c r="K22" s="74" t="s">
        <v>34</v>
      </c>
      <c r="L22" s="74" t="s">
        <v>4</v>
      </c>
      <c r="M22" s="75"/>
      <c r="N22" s="76"/>
      <c r="O22" s="76"/>
      <c r="P22" s="77"/>
      <c r="Q22" s="76"/>
      <c r="R22" s="76"/>
      <c r="S22" s="78"/>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80">
        <f t="shared" si="1"/>
        <v>0</v>
      </c>
      <c r="BB22" s="80">
        <f t="shared" si="2"/>
        <v>0</v>
      </c>
      <c r="BC22" s="81" t="str">
        <f t="shared" si="3"/>
        <v>INR Zero Only</v>
      </c>
      <c r="IA22" s="30">
        <v>1</v>
      </c>
      <c r="IB22" s="54" t="s">
        <v>48</v>
      </c>
      <c r="IC22" s="30"/>
      <c r="ID22" s="30">
        <v>14824</v>
      </c>
      <c r="IE22" s="30" t="s">
        <v>47</v>
      </c>
      <c r="IF22" s="31"/>
      <c r="IG22" s="31"/>
      <c r="IH22" s="31"/>
      <c r="II22" s="31"/>
    </row>
    <row r="23" spans="1:243" s="29" customFormat="1" ht="33" customHeight="1">
      <c r="A23" s="62" t="s">
        <v>35</v>
      </c>
      <c r="B23" s="61"/>
      <c r="C23" s="34"/>
      <c r="D23" s="65"/>
      <c r="E23" s="35"/>
      <c r="F23" s="35"/>
      <c r="G23" s="35"/>
      <c r="H23" s="36"/>
      <c r="I23" s="36"/>
      <c r="J23" s="36"/>
      <c r="K23" s="36"/>
      <c r="L23" s="37"/>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60">
        <f>SUM(BA13:BA22)</f>
        <v>0</v>
      </c>
      <c r="BB23" s="60">
        <f>SUM(BB13:BB15)</f>
        <v>0</v>
      </c>
      <c r="BC23" s="59" t="str">
        <f>SpellNumber($E$2,BA23)</f>
        <v>INR Zero Only</v>
      </c>
      <c r="IA23" s="30"/>
      <c r="IB23" s="30"/>
      <c r="IC23" s="30"/>
      <c r="ID23" s="30"/>
      <c r="IE23" s="30"/>
      <c r="IF23" s="31"/>
      <c r="IG23" s="31"/>
      <c r="IH23" s="31"/>
      <c r="II23" s="31"/>
    </row>
    <row r="24" spans="1:243" s="47" customFormat="1" ht="39" customHeight="1" hidden="1">
      <c r="A24" s="39" t="s">
        <v>36</v>
      </c>
      <c r="B24" s="40"/>
      <c r="C24" s="41"/>
      <c r="D24" s="66"/>
      <c r="E24" s="52" t="s">
        <v>37</v>
      </c>
      <c r="F24" s="53"/>
      <c r="G24" s="42"/>
      <c r="H24" s="43"/>
      <c r="I24" s="43"/>
      <c r="J24" s="43"/>
      <c r="K24" s="44"/>
      <c r="L24" s="45"/>
      <c r="M24" s="46"/>
      <c r="O24" s="29"/>
      <c r="P24" s="29"/>
      <c r="Q24" s="29"/>
      <c r="R24" s="29"/>
      <c r="S24" s="29"/>
      <c r="BA24" s="48">
        <f>IF(ISBLANK(F24),0,IF(E24="Excess (+)",ROUND(BA23+(BA23*F24),2),IF(E24="Less (-)",ROUND(BA23+(BA23*F24*(-1)),2),0)))</f>
        <v>0</v>
      </c>
      <c r="BB24" s="49">
        <f>ROUND(BA24,0)</f>
        <v>0</v>
      </c>
      <c r="BC24" s="28" t="str">
        <f>SpellNumber(L24,BB24)</f>
        <v> Zero Only</v>
      </c>
      <c r="IA24" s="50"/>
      <c r="IB24" s="50"/>
      <c r="IC24" s="50"/>
      <c r="ID24" s="50"/>
      <c r="IE24" s="50"/>
      <c r="IF24" s="51"/>
      <c r="IG24" s="51"/>
      <c r="IH24" s="51"/>
      <c r="II24" s="51"/>
    </row>
    <row r="25" spans="1:243" s="47" customFormat="1" ht="51" customHeight="1">
      <c r="A25" s="62" t="s">
        <v>38</v>
      </c>
      <c r="B25" s="33"/>
      <c r="C25" s="84" t="str">
        <f>SpellNumber($E$2,BA23)</f>
        <v>INR Zero Only</v>
      </c>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IA25" s="50"/>
      <c r="IB25" s="50"/>
      <c r="IC25" s="50"/>
      <c r="ID25" s="50"/>
      <c r="IE25" s="50"/>
      <c r="IF25" s="51"/>
      <c r="IG25" s="51"/>
      <c r="IH25" s="51"/>
      <c r="II25" s="51"/>
    </row>
  </sheetData>
  <sheetProtection password="F5B2" sheet="1"/>
  <mergeCells count="8">
    <mergeCell ref="A9:BC9"/>
    <mergeCell ref="C25:BC25"/>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4">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allowBlank="1" showInputMessage="1" showErrorMessage="1" sqref="L13:L22">
      <formula1>"INR"</formula1>
    </dataValidation>
    <dataValidation type="decimal" allowBlank="1" showErrorMessage="1" errorTitle="Invalid Entry" error="Only Numeric Values are allowed. " sqref="A13:A22">
      <formula1>0</formula1>
      <formula2>999999999999999</formula2>
    </dataValidation>
    <dataValidation type="list" allowBlank="1" showErrorMessage="1" sqref="K13:K22">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2">
      <formula1>0</formula1>
      <formula2>999999999999999</formula2>
    </dataValidation>
    <dataValidation allowBlank="1" showInputMessage="1" showErrorMessage="1" promptTitle="Units" prompt="Please enter Units in text" sqref="E13:E22"/>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allowBlank="1" showInputMessage="1" showErrorMessage="1" promptTitle="Itemcode/Make" prompt="Please enter text" sqref="C13:C22">
      <formula1>0</formula1>
      <formula2>0</formula2>
    </dataValidation>
    <dataValidation type="decimal" allowBlank="1" showInputMessage="1" showErrorMessage="1" promptTitle="Quantity" prompt="Please enter the Quantity for this item. " errorTitle="Invalid Entry" error="Only Numeric Values are allowed. " sqref="D13:D22 F13:F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list" showErrorMessage="1" sqref="I13:I22">
      <formula1>"Excess(+),Less(-)"</formula1>
      <formula2>0</formula2>
    </dataValidation>
    <dataValidation allowBlank="1" showInputMessage="1" showErrorMessage="1" promptTitle="Addition / Deduction" prompt="Please Choose the correct One" sqref="J13:J22">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IISER-PO-05</cp:lastModifiedBy>
  <cp:lastPrinted>2022-08-02T12:14:43Z</cp:lastPrinted>
  <dcterms:created xsi:type="dcterms:W3CDTF">2009-01-30T06:42:42Z</dcterms:created>
  <dcterms:modified xsi:type="dcterms:W3CDTF">2022-09-30T11:08:29Z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