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<sst xmlns="http://schemas.openxmlformats.org/spreadsheetml/2006/main" count="875" uniqueCount="174">
  <si>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</si>
  <si>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</si>
  <si>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</si>
  <si>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</si>
  <si>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</si>
  <si>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</si>
  <si>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</si>
  <si>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</si>
  <si>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</si>
  <si>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</si>
  <si>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</si>
  <si>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</si>
  <si>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</si>
  <si>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</si>
  <si>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</si>
  <si>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</si>
  <si>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</si>
  <si>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</si>
  <si>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</si>
  <si>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</si>
  <si>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</si>
  <si>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</si>
  <si>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</si>
  <si>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</si>
  <si>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</si>
  <si>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</si>
  <si>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</si>
  <si>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</si>
  <si>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</si>
  <si>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</si>
  <si>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</si>
  <si>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</si>
  <si>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</si>
  <si>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</si>
  <si>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</si>
  <si>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</si>
  <si>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</si>
  <si>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</si>
  <si>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</si>
  <si>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</si>
  <si>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</si>
  <si>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</si>
  <si>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</si>
  <si>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</si>
  <si>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</si>
  <si>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Sqm</t>
  </si>
  <si>
    <t>Cement mortar 1:6 (1 cement : 6 coarse sand)</t>
  </si>
  <si>
    <t>Name of Work: Construction of Cafeteria and Recreation building near solvent store at IISERTVM campus, Thiruvananthapuram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</si>
  <si>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</si>
  <si>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</si>
  <si>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PCC 1:4:8 (1 Cement : 4 coarse sand (zone-III) : 8 graded stone aggregate 40 mm nominal size)</t>
  </si>
  <si>
    <t xml:space="preserve">Random rubble masonry with hard stone in foundation and plinth including levelling up with cement concrete 1:6:12 (1 cement : 6 coarse sand : 12 graded stone aggregate 20 mm nominal size) upto plinth level with : </t>
  </si>
  <si>
    <t xml:space="preserve">Providing and laying in position machine batched and machine mixed design mix M-30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Engineer-in-charge.“(Note :- Cement content considered in this item is @ 340 kg/cum.“Excess/ less cement used as per design mix is payable/recoverable separately). </t>
  </si>
  <si>
    <t xml:space="preserve">All works upto plinth level </t>
  </si>
  <si>
    <t>All works above plinth level upto floor V level</t>
  </si>
  <si>
    <t>Add for using extra cement in the items of design mix over and above the specified cement content therein.</t>
  </si>
  <si>
    <t>Steel reinforcement for R.C.C. work including straightening, cutting, bending, placing in position and binding all complete at all level. Thermo-Mechanically Treated bars of grade Fe-500D or more</t>
  </si>
  <si>
    <t xml:space="preserve">Centering and shuttering including strutting, propping etc. and removal of form for all heights : </t>
  </si>
  <si>
    <t>Foundations, footings, bases of columns, etc. for mass concrete</t>
  </si>
  <si>
    <t xml:space="preserve">Lintels, beams, plinth beams, girders, bressumers and cantilevers </t>
  </si>
  <si>
    <t>Suspended floors, roofs, landings, balconies and access platform</t>
  </si>
  <si>
    <t>Stairs, (excluding landings) except spiral-staircases</t>
  </si>
  <si>
    <t>Columns, Pillars, Piers, Abutments, Posts and Struts</t>
  </si>
  <si>
    <t xml:space="preserve">Brick work with common burnt clay F.P.S. (non modular) bricks of class designation 7.5 in superstructure above plinth level up to floor V level in all shapes and sizes in :
</t>
  </si>
  <si>
    <t>Plastering</t>
  </si>
  <si>
    <t>18 mm cement plaster in two coats under layer 12 mm thick cement plaster 1:5 (1 cement : 5 coarse sand) finished with a top layer 6 mm thick cement plaster 1:6 (1 cement : 6 fine sand)</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</si>
  <si>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3.3kg/sqm including grouting the joints with white cement and matching pigments etc., complete. Tiles will be supplied by department free of cost.</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</si>
  <si>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Tiles will be supplied by department free of cost.</t>
  </si>
  <si>
    <t xml:space="preserve">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t>
  </si>
  <si>
    <t>Polished Granite stone slab jet Black, Cherry Red, Elite Brown, Cat Eye or equivalent</t>
  </si>
  <si>
    <t xml:space="preserve">Providing and fixing 15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
</t>
  </si>
  <si>
    <t xml:space="preserve">Granite of any colour and shade Area of slab over 0.50 sqm
</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</si>
  <si>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Tiles will be supplied by department dree of cost.</t>
  </si>
  <si>
    <t>Providing and applying plaster of paris putty of 2 mm thickness over plastered surface to prepare the surface even and smooth complete</t>
  </si>
  <si>
    <t xml:space="preserve">Wall painting with acrylic emulsion paint of approved brand and manufacture to give an even shade : Two or more coats on new work
</t>
  </si>
  <si>
    <t>Interior work</t>
  </si>
  <si>
    <t>Exterior work</t>
  </si>
  <si>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</si>
  <si>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</si>
  <si>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separately)Powder coated aluminium (minimum thickness
of powder coating 50 micron) k</t>
  </si>
  <si>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8 mm thickness
</t>
  </si>
  <si>
    <t xml:space="preserve">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 With stainless steel cover plate minimum 1.25 mm
thickness
</t>
  </si>
  <si>
    <t>30 mm thick factory made Polyvinyl Chloride (PVC) door shutter made of styles and rails of a uPVC hollow section of size 60x30 mm and wall thickness 2 mm (± 0.2 mm), with inbuilt decorative moulding edging on one side. The styles and rails mitred and joint at the corners by means of M.S. galvanised/ plastic brackets of size 75x220 mm having wall thickness 1.0 mm and stainless steel screws. The styles of the shutter reinforced by inserting galvanised M.S. tube of size 25x20 mm and 1 mm (± 0.1 mm) wall thickness. The lock rail made up of 'H' section, a uPVC hollow section of size 100x30 mm and 2 mm (± 0.2 mm) wall thickness fixed to the shutter styles by means of plastic/ galvanised M.S. 'U' cleats. The shutter frame filled with a uPVC multi-chambered single panel of size not less than 620 mm, having over all thickness of 20 mm and 1 mm (± 0.1 mm) wall thickness . The panels filled vertically and tie bar at two places by inserting horizontally 6 mm galvanised M.S. rod and fastened with nuts and washers, complete as per manufacturer's specification and direction of Engineer-in-charge.</t>
  </si>
  <si>
    <t xml:space="preserve">Steel work in built up tubular (round, square or rectangular hollow tubes etc.) trusses etc., including cutting, hoisting, fixing in position and applying a priming coat of approved steel primer, including welding and bolted with special shaped washers etc. complete.
</t>
  </si>
  <si>
    <t>Hot finished welded type tubes</t>
  </si>
  <si>
    <t xml:space="preserve">Providing and fixing hand rail of approved size by welding etc. to steel ladder railing, balcony railing, staircase railing and similar works, including applying priming coat of approved steel primer.
</t>
  </si>
  <si>
    <t>Providing and fixing 30mm puff sandwhich roofing sheet of the following specification. Top sheet precoated galvanised iron trafford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Engineer_xFFFE_in-charge. The bottom sheet shall be perforated sheet with the same specification as that of the top sheet. The sheet shall be fixed using self drilling /self tapping screws of size (5.5x 55 mm) with EPDM seal, complete upto any pitch in horizontal/ vertical or curved surfaces, excluding the cost of purlins, rafters and trusses and including cutting to size and shape wherever required. Density of puf shall be 40+/- 2Kg / cum.</t>
  </si>
  <si>
    <t>15 mm cement plaster on the rough side of single or half brick wall1:4 (1 cement: 4 fine sand)</t>
  </si>
  <si>
    <t>6 mm cement plaster of mix :1:3 (1 cement : 3 fine sand)</t>
  </si>
  <si>
    <t>cum</t>
  </si>
  <si>
    <t>quintal</t>
  </si>
  <si>
    <t>Kg</t>
  </si>
  <si>
    <t>sqm</t>
  </si>
  <si>
    <t>Nos</t>
  </si>
  <si>
    <t>ELECTRICAL</t>
  </si>
  <si>
    <t xml:space="preserve">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Note: Neccasary Fan box/  hook shall be provided for all fan point as per the directions of E.I.C. </t>
  </si>
  <si>
    <t>Group B</t>
  </si>
  <si>
    <t>Wiring for group controlled (looped) light point/fan point/exhaust fan point/ call bell point ( without independent switch etc.) with 1.5 sq. mm FRLS PVC insulated copper
conductor single core cable in surface/ recessed PVC conduit, and earthing the point with 1.5 sq. mm FRLS PVC insulated copper conductor single core cable etc. as required.</t>
  </si>
  <si>
    <t>Wiring for circuit/ submain wiring alongwith earth wire with the following sizes of FRLS PVC insulated copper conductor, single core cable in surface/ recessed medium class PVC conduit as
required.</t>
  </si>
  <si>
    <t>2 X 1.5 sq. mm + 1 X 1.5 sq. mm earth wire</t>
  </si>
  <si>
    <t>2 X 2.5 sq. mm + 1 X 2.5 sq. mm earth wire</t>
  </si>
  <si>
    <t>2 X 4 sq. mm + 1 X 4 sq. mm earth wire</t>
  </si>
  <si>
    <t>4 X 6 sq. mm + 2 X 6 sq. mm earth wire</t>
  </si>
  <si>
    <t>Supplying and fixing suitable size GI box with modular plate and cover in front on surface or in recess, including providing and fixing 3 pin 5/6 A modular socket outlet and 5/6 A modular switch, connections etc. as required.</t>
  </si>
  <si>
    <t>Supplying and fixing suitable size GI box with modular plate and cover in front on surface or in recess, including providing and fixing 6 pin 5/6 &amp; 15/16 A modular socket outlet and 15/16 A modular switch, connections etc. as required.</t>
  </si>
  <si>
    <t>Supplying and fixing 3 pin, 5 A ceiling rose on the existing junction box/ wooden block including connections etc. as required</t>
  </si>
  <si>
    <t>Supplying and fixing of following sizes of medium class PVC conduit along with accessories in surface/recess including
cutting the wall and making good the same in case of recessed conduit as required.</t>
  </si>
  <si>
    <t>25 mm</t>
  </si>
  <si>
    <t>32 mm</t>
  </si>
  <si>
    <t>Supplying and fixing brass/PVC batten/ angle holder including connection etc. as required</t>
  </si>
  <si>
    <t>Supplying and fixing modular blanking plate on the existing modular plate &amp; switch box excluding modular plate as required.</t>
  </si>
  <si>
    <t>Supply of the following LED light fixtures
complete with lamps, suitable drivers, all accesories as required and fan fixtures duly wired complete for use on 240 V single phase 50 Hz AC supply including all accessories required for mounting at surface/recess/wall as mentioned.</t>
  </si>
  <si>
    <t xml:space="preserve"> Led Round Mid Bay Well glass type Led light fixture  of Wattage up to 35 W output lumens : min 3500 lumens,  PF&gt;0.95,Thd&lt;10% and CRI&gt;80, . The Housing should be of Single piece pressure die cast aluminium with High quality PC diffuser .The ingress protection should be minimum IP66 . The life time of 50K hours @L70 B50.  ,  3000-6500K.
(Make: Philips: Philips BY 300P LED37 757 PSU IN S2/wipro-LE07-501-XXX-57-GI/K-lite or equivalent)
Warranty : 5 years onsite
Note: 
Sample approval shall be taken from EIC before supply of well glass light fixture.</t>
  </si>
  <si>
    <t>LED type Decorative hanging luminaries  up to 14W  with LED lamp, output lumens : min 800 lumens , 3000-6500K, 3.5C x 1.5SQMM flexible wire &amp; hanging unit etc and all accessories as required.(  Wipro-LM87-D320-BLGD/Philips/K-lite  or  equivalent ). 
Warranty : 2 years onsite
Note: 
Sample approval shall be taken from EIC before supply of Decorative light fixture.</t>
  </si>
  <si>
    <t>Led Surface type luminiare of Wattage up to 15 W with a minimun sytem lumen of 1140 . CCT of 3000-6500K , PF&gt;0.95,Thd&lt;10% and CRI&gt;80.(  Wipro-LD99-151-xxx57SMWH/Philips-SP320P LED15S-6500 PSU DIA80 BK/K-lite  or  equivalent ). 
Warranty : 5 years onsite
Note: 
Sample approval shall be taken from EIC before supply of surface light fixture.</t>
  </si>
  <si>
    <t>Led Weather proof Batten of Wattage UP TO 40W with a minimun sytem lumen of 4000 . IP-65, CCT of 6500K  , PF&gt;0.95,Thd&lt;10% and CRI&gt;80 . The Housing should be of polycaronate extrusion with High quality PC diffused and SS mounting accesories The life time of 50K hours @L70 B50. (  Wipro-LE20-491-XXX-57-G1/Philips-BWT201C LED44S-6500 PSUL120/K-lite  or  equivalent ). 
Warranty : 5 years onsite</t>
  </si>
  <si>
    <t>4 feet LED Battern Tubelight up to 22w  5700-6500K lumen output: 2000 lumens.
(Make: Philips/wipro/osram/ (Ledvance)/crompton or equivalent)
Warranty : 2 years onsite</t>
  </si>
  <si>
    <t xml:space="preserve"> 2 feet LED Battern Tubelight up to 12w 5700-6500K lumen output: 1000 lumens.
(Make: Philips/wipro/osram (Ledvance)/crompton or equivalent)
Warranty : 2 years onsite</t>
  </si>
  <si>
    <t>9w LED lamps for angle batten holder.
(Make: Philips/Wipro/Osram/crompton (Ledvance) or equivalent)
Warranty : 2 years onsite</t>
  </si>
  <si>
    <t>Bulk head up to 10W , IP 65,  5700-6500K
(Make: Philips/Wipro/K-lite or equivalent)
Warranty : 2 years onsite</t>
  </si>
  <si>
    <t>Installation ,Testing, Commissioning of wall  /ceiling/Hanging/Surface/well glass etc  LED fittings of all sizes and shapes  complete with all accessories including connections etc. as required.</t>
  </si>
  <si>
    <t>Supply of 230 V single phase, 1200 mm sweep Decorative type ceiling fans, min air delivery- 200 m3/min, min-350 RPM, complete with  fan hooks, down rod and other fixing accessories as required.(Make :Crompton Greaves/Usha or equivalent)
Warranty : 2 years onsite
Note: 
Sample approval shall be taken from EIC before supply of decorative fan fixture.</t>
  </si>
  <si>
    <t>Installation, testing and commissioning of ceiling fan, including wiring the down rods of required length with 1.5 sq. mm FRLS PVC insulated, copper conductor, single core cable etc. as required.</t>
  </si>
  <si>
    <t>Supplying and fixing two module stepped type electronic fan regulator on the existing modular plate switch box including connections but excluding modular plate etc. as required</t>
  </si>
  <si>
    <t>Supply of 225 mm sweep meduim duty exhaust fan complete with bird guard, louvers etc and other fixing accessories as required. 
(Make: Crompton Greaves/Usha/almonard  or equivalent)</t>
  </si>
  <si>
    <t>Supply of 300 mm sweep exhaust fan complete with bird guard, louvers etc and other fixing accessories as required. 
(Make: Crompton Greaves/Usha/almonard  or equivalent)</t>
  </si>
  <si>
    <t>Installation of  exhaust fan in the existing opening, including making good the damage, connection, testing, commissioning etc. as required.</t>
  </si>
  <si>
    <t>Upto 450 mm sweep</t>
  </si>
  <si>
    <t>Fixing of following ways surface/ recess
mounting, Horizontal/vertical type, 415 V, TPN MCB/MCCB distribution board of sheet steel, dust protected, duly powder painted, inclusive of 200 A tinned copper bus bar, common neutral link, earth bar, din bar for mounting MCBs (but without MCBs and incomer ) as required .</t>
  </si>
  <si>
    <t xml:space="preserve">up to 12 way VTPN MCCB DB </t>
  </si>
  <si>
    <t>12 Way VTPN DB</t>
  </si>
  <si>
    <t>Fixing 5 A to 63 A rating, 240/415 V, 10 kA, "C"
curve, miniature circuit breaker suitable for inductive load of following poles in the existing MCB DB complete with connections, testing and commissioning etc. as required.</t>
  </si>
  <si>
    <t>Single Pole</t>
  </si>
  <si>
    <t>Triple Pole</t>
  </si>
  <si>
    <t>Fixing, testing and commissioning of following rating RCBO or MCCB  as required in existing vertical distribution board including drilling holes in the vertical distribution board, making connections etc as required at incomer.</t>
  </si>
  <si>
    <t>Upto 125A 4P MCCB</t>
  </si>
  <si>
    <t>Upto 63A 4P RCBO</t>
  </si>
  <si>
    <t>3.5 C x 35 Sqmm</t>
  </si>
  <si>
    <t>4 C x 16 Sqmm</t>
  </si>
  <si>
    <t>upto 35 Sqmm</t>
  </si>
  <si>
    <t>Supply and making end termination with
brass compression gland with gland earthing and aluminium lugs for following size of PVC insulated and PVC sheathed /XLPE Al. conductor cable of 1.1 KV grade as required.</t>
  </si>
  <si>
    <t>Supply of following sizes 1.1 KV XLPE insulated, FRLS Al. armoured Conductor,PVC inner sheathed, overall PVC sheathed cable in conformity to the technical
specification and as per latest IS - codes.</t>
  </si>
  <si>
    <t>Laying of one number PVC insulated and PVC sheathed / XLPE power cable of 1.1 KV grade of following size direct in ground/on wall surface/  existing Trench/PVC conduit/
HUME/ METAL pipe/DWC pipe etc as required.</t>
  </si>
  <si>
    <t>Supplying and fixing 415v Three phase Electronic type energy meter on surface/ recess along with all acesories  complete with connections, testing and commissioning etc. as required.
Energy meter- L&amp;T or Equivalent</t>
  </si>
  <si>
    <t xml:space="preserve">Earthing with G.I. earth pipe 3 metre long, 40 mm dia including accessories, and providing masonry enclosure with cover plate having locking arrangement and watering pipe etc.
(but without charcoal/ coke and salt ) as required.
</t>
  </si>
  <si>
    <t>Supply of earth enhancing material  mineral compound tested as per IEC 62561 -7. Earth enhancing mineral compound is used for improving the soil conductivity. The material shall be mineral inert to sub soil and shall not pollute the environment and non corrosive to earth rod. The material should have a resistivity less than 0.2 ohm m. It should be free from hazardous substances in the earth station as mentioned  and as required.
Make : Cape or Equivalent</t>
  </si>
  <si>
    <t>Providing and fixing 4.00 mm dia copper wire on surface or in recess/through ground  for loop earthing as required.</t>
  </si>
  <si>
    <t>Point</t>
  </si>
  <si>
    <t>Metre</t>
  </si>
  <si>
    <t>Each</t>
  </si>
  <si>
    <t>Set</t>
  </si>
  <si>
    <t>PH WORK</t>
  </si>
  <si>
    <t>Providing and fixing Chlorinated Polyvinyl Chloride (CPVC) pipes, havingthermal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t>
  </si>
  <si>
    <t>25 mm nominal outer dia Pipes</t>
  </si>
  <si>
    <t>20 mm nominal outer dia Pipes</t>
  </si>
  <si>
    <t xml:space="preserve"> Providing, fixing and testing UPVC soil waste and vent pipes UV stabilize and conforming to IS: 13592 - Type-B including all fittings conforming to IS:14735 such as W.C. connector, bends, junctions, inspection doors, offsets, vent cowls, access  pieces/plugs, cleanout plugs  etc. clamps/ structural steel supports as required/directed at site, jointing with rubber ring and rubber lubricant including cutting holes in walls and making good the same.</t>
  </si>
  <si>
    <t>a) 110 mm dia</t>
  </si>
  <si>
    <t>b) 75 mm dia</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</si>
  <si>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</si>
  <si>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</si>
  <si>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</si>
  <si>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</si>
  <si>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510x1040 mm bowl depth 250 mm</t>
  </si>
  <si>
    <t>Providing and fixing brass bib cock of approved quality</t>
  </si>
  <si>
    <t>Providing and fixing Health Faucet cock of approved quality</t>
  </si>
  <si>
    <t>Providing and fixing 600x450 mm beveled edge mirror of superior glass (of approved quality) complete with 6 mm thick hard board ground fixed to wooden cleats with C.P. brass screws and washers complete.</t>
  </si>
  <si>
    <t>Providing and fixing square-mouth S.W. gully trap class SP-1 complete with C.I. grating brick masonry chamber without water tight C.I. cover ete complete all as directed by the Engineer in charge.</t>
  </si>
  <si>
    <t>a)  110 mm inlet and 75 mm outlet</t>
  </si>
  <si>
    <t>Providing and fixing PTMT towel rail complete with brackets fixed to wooden cleats with CP brass screws with concealed fittings arrangement of approved quality and colour.</t>
  </si>
  <si>
    <t>450 mm long towel rail with total length of 495 mm, 78 mm wide and effective height of 88 mm, weighing not less than 170 gms</t>
  </si>
  <si>
    <t>Providing and fixing Stainless Steel A ISI 304 (18/8) kitchen sink as per IS: 13983 with C.I. brackets and stainless steel plug 40 mm, including painting of fittings and brackets, cutting and making good the walls wherever required :
Kitchen sink with drain board</t>
  </si>
  <si>
    <t>Providing and fixing UPVC trap ('P' or 'S') of self cleaning design with C.P. grating with or without vent horn complete, as shown in detailed drawing including inlet fitting wherever required including cost of cutting and making good the walls &amp; floors.</t>
  </si>
  <si>
    <t>m</t>
  </si>
  <si>
    <t>Tender Inviting Authority: Project Engineer cum Estate Officer(I/C), IISER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</si>
</sst>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2">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0"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1"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2" fillId="0" borderId="21" xfId="60" applyFont="1" applyFill="1" applyBorder="1" applyAlignment="1">
      <alignment horizontal="justify" vertical="top"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36"/>
  <sheetViews>
    <sheetView showGridLines="0" zoomScale="80" zoomScaleNormal="80" zoomScalePageLayoutView="0" workbookViewId="0" topLeftCell="A1">
      <selection activeCell="A5" sqref="A5:BC5"/>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5" t="s">
        <v>173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47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94.5">
      <c r="A13" s="68">
        <v>1</v>
      </c>
      <c r="B13" s="78" t="s">
        <v>48</v>
      </c>
      <c r="C13" s="79"/>
      <c r="D13" s="64"/>
      <c r="E13" s="65"/>
      <c r="F13" s="28"/>
      <c r="G13" s="36"/>
      <c r="H13" s="36"/>
      <c r="I13" s="29" t="s">
        <v>33</v>
      </c>
      <c r="J13" s="30">
        <f>IF(I13="Less(-)",-1,1)</f>
        <v>1</v>
      </c>
      <c r="K13" s="31" t="s">
        <v>34</v>
      </c>
      <c r="L13" s="31" t="s">
        <v>4</v>
      </c>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c r="BB13" s="69"/>
      <c r="BC13" s="67"/>
      <c r="IA13" s="34">
        <v>1</v>
      </c>
      <c r="IB13" s="62" t="s">
        <v>48</v>
      </c>
      <c r="IC13" s="34"/>
      <c r="ID13" s="34"/>
      <c r="IE13" s="34"/>
      <c r="IF13" s="35"/>
      <c r="IG13" s="35"/>
      <c r="IH13" s="35"/>
      <c r="II13" s="35"/>
    </row>
    <row r="14" spans="1:243" s="33" customFormat="1" ht="15.75">
      <c r="A14" s="80">
        <v>1.1</v>
      </c>
      <c r="B14" s="78" t="s">
        <v>49</v>
      </c>
      <c r="C14" s="79"/>
      <c r="D14" s="64">
        <v>53</v>
      </c>
      <c r="E14" s="65" t="s">
        <v>89</v>
      </c>
      <c r="F14" s="28">
        <v>236.04</v>
      </c>
      <c r="G14" s="36"/>
      <c r="H14" s="36"/>
      <c r="I14" s="29" t="s">
        <v>33</v>
      </c>
      <c r="J14" s="30">
        <f>IF(I14="Less(-)",-1,1)</f>
        <v>1</v>
      </c>
      <c r="K14" s="31" t="s">
        <v>34</v>
      </c>
      <c r="L14" s="31" t="s">
        <v>4</v>
      </c>
      <c r="M14" s="81"/>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1.1</v>
      </c>
      <c r="IB14" s="62" t="s">
        <v>49</v>
      </c>
      <c r="IC14" s="34"/>
      <c r="ID14" s="34">
        <v>53</v>
      </c>
      <c r="IE14" s="34" t="s">
        <v>89</v>
      </c>
      <c r="IF14" s="35"/>
      <c r="IG14" s="35"/>
      <c r="IH14" s="35"/>
      <c r="II14" s="35"/>
    </row>
    <row r="15" spans="1:243" s="33" customFormat="1" ht="31.5">
      <c r="A15" s="80">
        <v>2</v>
      </c>
      <c r="B15" s="78" t="s">
        <v>50</v>
      </c>
      <c r="C15" s="79"/>
      <c r="D15" s="64">
        <v>28</v>
      </c>
      <c r="E15" s="65" t="s">
        <v>89</v>
      </c>
      <c r="F15" s="28">
        <v>6352.26</v>
      </c>
      <c r="G15" s="36"/>
      <c r="H15" s="36"/>
      <c r="I15" s="29" t="s">
        <v>33</v>
      </c>
      <c r="J15" s="30">
        <f>IF(I15="Less(-)",-1,1)</f>
        <v>1</v>
      </c>
      <c r="K15" s="31" t="s">
        <v>34</v>
      </c>
      <c r="L15" s="31" t="s">
        <v>4</v>
      </c>
      <c r="M15" s="81"/>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2</v>
      </c>
      <c r="IB15" s="62" t="s">
        <v>50</v>
      </c>
      <c r="IC15" s="34"/>
      <c r="ID15" s="34">
        <v>28</v>
      </c>
      <c r="IE15" s="34" t="s">
        <v>89</v>
      </c>
      <c r="IF15" s="35"/>
      <c r="IG15" s="35"/>
      <c r="IH15" s="35"/>
      <c r="II15" s="35"/>
    </row>
    <row r="16" spans="1:243" s="33" customFormat="1" ht="63">
      <c r="A16" s="68">
        <v>3</v>
      </c>
      <c r="B16" s="78" t="s">
        <v>51</v>
      </c>
      <c r="C16" s="79"/>
      <c r="D16" s="64"/>
      <c r="E16" s="65"/>
      <c r="F16" s="28"/>
      <c r="G16" s="36"/>
      <c r="H16" s="36"/>
      <c r="I16" s="29" t="s">
        <v>33</v>
      </c>
      <c r="J16" s="30">
        <f>IF(I16="Less(-)",-1,1)</f>
        <v>1</v>
      </c>
      <c r="K16" s="31" t="s">
        <v>34</v>
      </c>
      <c r="L16" s="31" t="s">
        <v>4</v>
      </c>
      <c r="M16" s="65"/>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c r="BB16" s="69"/>
      <c r="BC16" s="67"/>
      <c r="IA16" s="34">
        <v>3</v>
      </c>
      <c r="IB16" s="62" t="s">
        <v>51</v>
      </c>
      <c r="IC16" s="34"/>
      <c r="ID16" s="34"/>
      <c r="IE16" s="34"/>
      <c r="IF16" s="35"/>
      <c r="IG16" s="35"/>
      <c r="IH16" s="35"/>
      <c r="II16" s="35"/>
    </row>
    <row r="17" spans="1:243" s="33" customFormat="1" ht="15.75">
      <c r="A17" s="68">
        <v>3.1</v>
      </c>
      <c r="B17" s="78" t="s">
        <v>46</v>
      </c>
      <c r="C17" s="79"/>
      <c r="D17" s="64">
        <v>42</v>
      </c>
      <c r="E17" s="65" t="s">
        <v>89</v>
      </c>
      <c r="F17" s="28">
        <v>5625.56</v>
      </c>
      <c r="G17" s="36"/>
      <c r="H17" s="36"/>
      <c r="I17" s="29" t="s">
        <v>33</v>
      </c>
      <c r="J17" s="30">
        <f>IF(I17="Less(-)",-1,1)</f>
        <v>1</v>
      </c>
      <c r="K17" s="31" t="s">
        <v>34</v>
      </c>
      <c r="L17" s="31" t="s">
        <v>4</v>
      </c>
      <c r="M17" s="81"/>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f>total_amount_ba($B$2,$D$2,D17,F17,J17,K17,M17)</f>
        <v>0</v>
      </c>
      <c r="BB17" s="69">
        <f>BA17+SUM(N17:AZ17)</f>
        <v>0</v>
      </c>
      <c r="BC17" s="67" t="str">
        <f>SpellNumber(L17,BB17)</f>
        <v>INR Zero Only</v>
      </c>
      <c r="IA17" s="34">
        <v>3.1</v>
      </c>
      <c r="IB17" s="62" t="s">
        <v>46</v>
      </c>
      <c r="IC17" s="34"/>
      <c r="ID17" s="34">
        <v>42</v>
      </c>
      <c r="IE17" s="34" t="s">
        <v>89</v>
      </c>
      <c r="IF17" s="35"/>
      <c r="IG17" s="35"/>
      <c r="IH17" s="35"/>
      <c r="II17" s="35"/>
    </row>
    <row r="18" spans="1:243" s="33" customFormat="1" ht="189">
      <c r="A18" s="68">
        <v>4</v>
      </c>
      <c r="B18" s="78" t="s">
        <v>52</v>
      </c>
      <c r="C18" s="79"/>
      <c r="D18" s="64"/>
      <c r="E18" s="65"/>
      <c r="F18" s="28"/>
      <c r="G18" s="36"/>
      <c r="H18" s="36"/>
      <c r="I18" s="29" t="s">
        <v>33</v>
      </c>
      <c r="J18" s="30">
        <f>IF(I18="Less(-)",-1,1)</f>
        <v>1</v>
      </c>
      <c r="K18" s="31" t="s">
        <v>34</v>
      </c>
      <c r="L18" s="31" t="s">
        <v>4</v>
      </c>
      <c r="M18" s="65"/>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c r="BB18" s="69"/>
      <c r="BC18" s="67"/>
      <c r="IA18" s="34">
        <v>4</v>
      </c>
      <c r="IB18" s="62" t="s">
        <v>52</v>
      </c>
      <c r="IC18" s="34"/>
      <c r="ID18" s="34"/>
      <c r="IE18" s="34"/>
      <c r="IF18" s="35"/>
      <c r="IG18" s="35"/>
      <c r="IH18" s="35"/>
      <c r="II18" s="35"/>
    </row>
    <row r="19" spans="1:243" s="33" customFormat="1" ht="15.75">
      <c r="A19" s="68">
        <v>4.1</v>
      </c>
      <c r="B19" s="78" t="s">
        <v>53</v>
      </c>
      <c r="C19" s="79"/>
      <c r="D19" s="64">
        <v>12</v>
      </c>
      <c r="E19" s="65" t="s">
        <v>89</v>
      </c>
      <c r="F19" s="28">
        <v>9242.88</v>
      </c>
      <c r="G19" s="36"/>
      <c r="H19" s="36"/>
      <c r="I19" s="29" t="s">
        <v>33</v>
      </c>
      <c r="J19" s="30">
        <f>IF(I19="Less(-)",-1,1)</f>
        <v>1</v>
      </c>
      <c r="K19" s="31" t="s">
        <v>34</v>
      </c>
      <c r="L19" s="31" t="s">
        <v>4</v>
      </c>
      <c r="M19" s="81"/>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f>total_amount_ba($B$2,$D$2,D19,F19,J19,K19,M19)</f>
        <v>0</v>
      </c>
      <c r="BB19" s="69">
        <f>BA19+SUM(N19:AZ19)</f>
        <v>0</v>
      </c>
      <c r="BC19" s="67" t="str">
        <f>SpellNumber(L19,BB19)</f>
        <v>INR Zero Only</v>
      </c>
      <c r="IA19" s="34">
        <v>4.1</v>
      </c>
      <c r="IB19" s="62" t="s">
        <v>53</v>
      </c>
      <c r="IC19" s="34"/>
      <c r="ID19" s="34">
        <v>12</v>
      </c>
      <c r="IE19" s="34" t="s">
        <v>89</v>
      </c>
      <c r="IF19" s="35"/>
      <c r="IG19" s="35"/>
      <c r="IH19" s="35"/>
      <c r="II19" s="35"/>
    </row>
    <row r="20" spans="1:243" s="33" customFormat="1" ht="15.75">
      <c r="A20" s="68">
        <v>4.2</v>
      </c>
      <c r="B20" s="78" t="s">
        <v>54</v>
      </c>
      <c r="C20" s="79"/>
      <c r="D20" s="64">
        <v>26</v>
      </c>
      <c r="E20" s="65" t="s">
        <v>89</v>
      </c>
      <c r="F20" s="28">
        <v>10382.78</v>
      </c>
      <c r="G20" s="36"/>
      <c r="H20" s="36"/>
      <c r="I20" s="29" t="s">
        <v>33</v>
      </c>
      <c r="J20" s="30">
        <f>IF(I20="Less(-)",-1,1)</f>
        <v>1</v>
      </c>
      <c r="K20" s="31" t="s">
        <v>34</v>
      </c>
      <c r="L20" s="31" t="s">
        <v>4</v>
      </c>
      <c r="M20" s="81"/>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f>total_amount_ba($B$2,$D$2,D20,F20,J20,K20,M20)</f>
        <v>0</v>
      </c>
      <c r="BB20" s="69">
        <f>BA20+SUM(N20:AZ20)</f>
        <v>0</v>
      </c>
      <c r="BC20" s="67" t="str">
        <f>SpellNumber(L20,BB20)</f>
        <v>INR Zero Only</v>
      </c>
      <c r="IA20" s="34">
        <v>4.2</v>
      </c>
      <c r="IB20" s="62" t="s">
        <v>54</v>
      </c>
      <c r="IC20" s="34"/>
      <c r="ID20" s="34">
        <v>26</v>
      </c>
      <c r="IE20" s="34" t="s">
        <v>89</v>
      </c>
      <c r="IF20" s="35"/>
      <c r="IG20" s="35"/>
      <c r="IH20" s="35"/>
      <c r="II20" s="35"/>
    </row>
    <row r="21" spans="1:243" s="33" customFormat="1" ht="31.5">
      <c r="A21" s="68">
        <v>4.3</v>
      </c>
      <c r="B21" s="78" t="s">
        <v>55</v>
      </c>
      <c r="C21" s="79"/>
      <c r="D21" s="64">
        <v>30</v>
      </c>
      <c r="E21" s="65" t="s">
        <v>90</v>
      </c>
      <c r="F21" s="28">
        <v>954.3</v>
      </c>
      <c r="G21" s="36"/>
      <c r="H21" s="36"/>
      <c r="I21" s="29" t="s">
        <v>33</v>
      </c>
      <c r="J21" s="30">
        <f>IF(I21="Less(-)",-1,1)</f>
        <v>1</v>
      </c>
      <c r="K21" s="31" t="s">
        <v>34</v>
      </c>
      <c r="L21" s="31" t="s">
        <v>4</v>
      </c>
      <c r="M21" s="81"/>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f>total_amount_ba($B$2,$D$2,D21,F21,J21,K21,M21)</f>
        <v>0</v>
      </c>
      <c r="BB21" s="69">
        <f>BA21+SUM(N21:AZ21)</f>
        <v>0</v>
      </c>
      <c r="BC21" s="67" t="str">
        <f>SpellNumber(L21,BB21)</f>
        <v>INR Zero Only</v>
      </c>
      <c r="IA21" s="34">
        <v>4.3</v>
      </c>
      <c r="IB21" s="62" t="s">
        <v>55</v>
      </c>
      <c r="IC21" s="34"/>
      <c r="ID21" s="34">
        <v>30</v>
      </c>
      <c r="IE21" s="34" t="s">
        <v>90</v>
      </c>
      <c r="IF21" s="35"/>
      <c r="IG21" s="35"/>
      <c r="IH21" s="35"/>
      <c r="II21" s="35"/>
    </row>
    <row r="22" spans="1:243" s="33" customFormat="1" ht="63">
      <c r="A22" s="68">
        <v>5</v>
      </c>
      <c r="B22" s="78" t="s">
        <v>56</v>
      </c>
      <c r="C22" s="79"/>
      <c r="D22" s="64">
        <v>5700</v>
      </c>
      <c r="E22" s="65" t="s">
        <v>91</v>
      </c>
      <c r="F22" s="28">
        <v>80.29</v>
      </c>
      <c r="G22" s="36"/>
      <c r="H22" s="36"/>
      <c r="I22" s="29" t="s">
        <v>33</v>
      </c>
      <c r="J22" s="30">
        <f>IF(I22="Less(-)",-1,1)</f>
        <v>1</v>
      </c>
      <c r="K22" s="31" t="s">
        <v>34</v>
      </c>
      <c r="L22" s="31" t="s">
        <v>4</v>
      </c>
      <c r="M22" s="81"/>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f>total_amount_ba($B$2,$D$2,D22,F22,J22,K22,M22)</f>
        <v>0</v>
      </c>
      <c r="BB22" s="69">
        <f>BA22+SUM(N22:AZ22)</f>
        <v>0</v>
      </c>
      <c r="BC22" s="67" t="str">
        <f>SpellNumber(L22,BB22)</f>
        <v>INR Zero Only</v>
      </c>
      <c r="IA22" s="34">
        <v>5</v>
      </c>
      <c r="IB22" s="62" t="s">
        <v>56</v>
      </c>
      <c r="IC22" s="34"/>
      <c r="ID22" s="34">
        <v>5700</v>
      </c>
      <c r="IE22" s="34" t="s">
        <v>91</v>
      </c>
      <c r="IF22" s="35"/>
      <c r="IG22" s="35"/>
      <c r="IH22" s="35"/>
      <c r="II22" s="35"/>
    </row>
    <row r="23" spans="1:243" s="33" customFormat="1" ht="31.5">
      <c r="A23" s="68">
        <v>6</v>
      </c>
      <c r="B23" s="78" t="s">
        <v>57</v>
      </c>
      <c r="C23" s="79"/>
      <c r="D23" s="64"/>
      <c r="E23" s="65"/>
      <c r="F23" s="28"/>
      <c r="G23" s="36"/>
      <c r="H23" s="36"/>
      <c r="I23" s="29" t="s">
        <v>33</v>
      </c>
      <c r="J23" s="30">
        <f>IF(I23="Less(-)",-1,1)</f>
        <v>1</v>
      </c>
      <c r="K23" s="31" t="s">
        <v>34</v>
      </c>
      <c r="L23" s="31" t="s">
        <v>4</v>
      </c>
      <c r="M23" s="65"/>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9"/>
      <c r="BB23" s="69"/>
      <c r="BC23" s="67"/>
      <c r="IA23" s="34">
        <v>6</v>
      </c>
      <c r="IB23" s="62" t="s">
        <v>57</v>
      </c>
      <c r="IC23" s="34"/>
      <c r="ID23" s="34"/>
      <c r="IE23" s="34"/>
      <c r="IF23" s="35"/>
      <c r="IG23" s="35"/>
      <c r="IH23" s="35"/>
      <c r="II23" s="35"/>
    </row>
    <row r="24" spans="1:243" s="33" customFormat="1" ht="31.5">
      <c r="A24" s="68">
        <v>6.1</v>
      </c>
      <c r="B24" s="78" t="s">
        <v>58</v>
      </c>
      <c r="C24" s="79"/>
      <c r="D24" s="64">
        <v>21</v>
      </c>
      <c r="E24" s="65" t="s">
        <v>92</v>
      </c>
      <c r="F24" s="28">
        <v>275.12</v>
      </c>
      <c r="G24" s="36"/>
      <c r="H24" s="36"/>
      <c r="I24" s="29" t="s">
        <v>33</v>
      </c>
      <c r="J24" s="30">
        <f>IF(I24="Less(-)",-1,1)</f>
        <v>1</v>
      </c>
      <c r="K24" s="31" t="s">
        <v>34</v>
      </c>
      <c r="L24" s="31" t="s">
        <v>4</v>
      </c>
      <c r="M24" s="81"/>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9">
        <f>total_amount_ba($B$2,$D$2,D24,F24,J24,K24,M24)</f>
        <v>0</v>
      </c>
      <c r="BB24" s="69">
        <f>BA24+SUM(N24:AZ24)</f>
        <v>0</v>
      </c>
      <c r="BC24" s="67" t="str">
        <f>SpellNumber(L24,BB24)</f>
        <v>INR Zero Only</v>
      </c>
      <c r="IA24" s="34">
        <v>6.1</v>
      </c>
      <c r="IB24" s="62" t="s">
        <v>58</v>
      </c>
      <c r="IC24" s="34"/>
      <c r="ID24" s="34">
        <v>21</v>
      </c>
      <c r="IE24" s="34" t="s">
        <v>92</v>
      </c>
      <c r="IF24" s="35"/>
      <c r="IG24" s="35"/>
      <c r="IH24" s="35"/>
      <c r="II24" s="35"/>
    </row>
    <row r="25" spans="1:243" s="33" customFormat="1" ht="31.5">
      <c r="A25" s="68">
        <v>6.2</v>
      </c>
      <c r="B25" s="78" t="s">
        <v>59</v>
      </c>
      <c r="C25" s="79"/>
      <c r="D25" s="64">
        <v>80</v>
      </c>
      <c r="E25" s="65" t="s">
        <v>92</v>
      </c>
      <c r="F25" s="28">
        <v>486.4</v>
      </c>
      <c r="G25" s="36"/>
      <c r="H25" s="36"/>
      <c r="I25" s="29" t="s">
        <v>33</v>
      </c>
      <c r="J25" s="30">
        <f>IF(I25="Less(-)",-1,1)</f>
        <v>1</v>
      </c>
      <c r="K25" s="31" t="s">
        <v>34</v>
      </c>
      <c r="L25" s="31" t="s">
        <v>4</v>
      </c>
      <c r="M25" s="81"/>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9">
        <f>total_amount_ba($B$2,$D$2,D25,F25,J25,K25,M25)</f>
        <v>0</v>
      </c>
      <c r="BB25" s="69">
        <f>BA25+SUM(N25:AZ25)</f>
        <v>0</v>
      </c>
      <c r="BC25" s="67" t="str">
        <f>SpellNumber(L25,BB25)</f>
        <v>INR Zero Only</v>
      </c>
      <c r="IA25" s="34">
        <v>6.2</v>
      </c>
      <c r="IB25" s="62" t="s">
        <v>59</v>
      </c>
      <c r="IC25" s="34"/>
      <c r="ID25" s="34">
        <v>80</v>
      </c>
      <c r="IE25" s="34" t="s">
        <v>92</v>
      </c>
      <c r="IF25" s="35"/>
      <c r="IG25" s="35"/>
      <c r="IH25" s="35"/>
      <c r="II25" s="35"/>
    </row>
    <row r="26" spans="1:243" s="33" customFormat="1" ht="31.5">
      <c r="A26" s="68">
        <v>6.3</v>
      </c>
      <c r="B26" s="78" t="s">
        <v>60</v>
      </c>
      <c r="C26" s="79"/>
      <c r="D26" s="64">
        <v>135</v>
      </c>
      <c r="E26" s="65" t="s">
        <v>92</v>
      </c>
      <c r="F26" s="28">
        <v>599.03</v>
      </c>
      <c r="G26" s="36"/>
      <c r="H26" s="36"/>
      <c r="I26" s="29" t="s">
        <v>33</v>
      </c>
      <c r="J26" s="30">
        <f>IF(I26="Less(-)",-1,1)</f>
        <v>1</v>
      </c>
      <c r="K26" s="31" t="s">
        <v>34</v>
      </c>
      <c r="L26" s="31" t="s">
        <v>4</v>
      </c>
      <c r="M26" s="81"/>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9">
        <f>total_amount_ba($B$2,$D$2,D26,F26,J26,K26,M26)</f>
        <v>0</v>
      </c>
      <c r="BB26" s="69">
        <f>BA26+SUM(N26:AZ26)</f>
        <v>0</v>
      </c>
      <c r="BC26" s="67" t="str">
        <f>SpellNumber(L26,BB26)</f>
        <v>INR Zero Only</v>
      </c>
      <c r="IA26" s="34">
        <v>6.3</v>
      </c>
      <c r="IB26" s="62" t="s">
        <v>60</v>
      </c>
      <c r="IC26" s="34"/>
      <c r="ID26" s="34">
        <v>135</v>
      </c>
      <c r="IE26" s="34" t="s">
        <v>92</v>
      </c>
      <c r="IF26" s="35"/>
      <c r="IG26" s="35"/>
      <c r="IH26" s="35"/>
      <c r="II26" s="35"/>
    </row>
    <row r="27" spans="1:243" s="33" customFormat="1" ht="15.75">
      <c r="A27" s="68">
        <v>6.4</v>
      </c>
      <c r="B27" s="78" t="s">
        <v>61</v>
      </c>
      <c r="C27" s="79"/>
      <c r="D27" s="64">
        <v>40</v>
      </c>
      <c r="E27" s="65" t="s">
        <v>92</v>
      </c>
      <c r="F27" s="28">
        <v>594.85</v>
      </c>
      <c r="G27" s="36"/>
      <c r="H27" s="36"/>
      <c r="I27" s="29" t="s">
        <v>33</v>
      </c>
      <c r="J27" s="30">
        <f>IF(I27="Less(-)",-1,1)</f>
        <v>1</v>
      </c>
      <c r="K27" s="31" t="s">
        <v>34</v>
      </c>
      <c r="L27" s="31" t="s">
        <v>4</v>
      </c>
      <c r="M27" s="81"/>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9">
        <f>total_amount_ba($B$2,$D$2,D27,F27,J27,K27,M27)</f>
        <v>0</v>
      </c>
      <c r="BB27" s="69">
        <f>BA27+SUM(N27:AZ27)</f>
        <v>0</v>
      </c>
      <c r="BC27" s="67" t="str">
        <f>SpellNumber(L27,BB27)</f>
        <v>INR Zero Only</v>
      </c>
      <c r="IA27" s="34">
        <v>6.4</v>
      </c>
      <c r="IB27" s="62" t="s">
        <v>61</v>
      </c>
      <c r="IC27" s="34"/>
      <c r="ID27" s="34">
        <v>40</v>
      </c>
      <c r="IE27" s="34" t="s">
        <v>92</v>
      </c>
      <c r="IF27" s="35"/>
      <c r="IG27" s="35"/>
      <c r="IH27" s="35"/>
      <c r="II27" s="35"/>
    </row>
    <row r="28" spans="1:243" s="33" customFormat="1" ht="15.75">
      <c r="A28" s="68">
        <v>6.5</v>
      </c>
      <c r="B28" s="78" t="s">
        <v>62</v>
      </c>
      <c r="C28" s="79"/>
      <c r="D28" s="64">
        <v>60</v>
      </c>
      <c r="E28" s="65" t="s">
        <v>92</v>
      </c>
      <c r="F28" s="28">
        <v>663.65</v>
      </c>
      <c r="G28" s="36"/>
      <c r="H28" s="36"/>
      <c r="I28" s="29" t="s">
        <v>33</v>
      </c>
      <c r="J28" s="30">
        <f>IF(I28="Less(-)",-1,1)</f>
        <v>1</v>
      </c>
      <c r="K28" s="31" t="s">
        <v>34</v>
      </c>
      <c r="L28" s="31" t="s">
        <v>4</v>
      </c>
      <c r="M28" s="81"/>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9">
        <f>total_amount_ba($B$2,$D$2,D28,F28,J28,K28,M28)</f>
        <v>0</v>
      </c>
      <c r="BB28" s="69">
        <f>BA28+SUM(N28:AZ28)</f>
        <v>0</v>
      </c>
      <c r="BC28" s="67" t="str">
        <f>SpellNumber(L28,BB28)</f>
        <v>INR Zero Only</v>
      </c>
      <c r="IA28" s="34">
        <v>6.5</v>
      </c>
      <c r="IB28" s="62" t="s">
        <v>62</v>
      </c>
      <c r="IC28" s="34"/>
      <c r="ID28" s="34">
        <v>60</v>
      </c>
      <c r="IE28" s="34" t="s">
        <v>92</v>
      </c>
      <c r="IF28" s="35"/>
      <c r="IG28" s="35"/>
      <c r="IH28" s="35"/>
      <c r="II28" s="35"/>
    </row>
    <row r="29" spans="1:243" s="33" customFormat="1" ht="63">
      <c r="A29" s="68">
        <v>7</v>
      </c>
      <c r="B29" s="78" t="s">
        <v>63</v>
      </c>
      <c r="C29" s="79"/>
      <c r="D29" s="64"/>
      <c r="E29" s="65"/>
      <c r="F29" s="28"/>
      <c r="G29" s="36"/>
      <c r="H29" s="36"/>
      <c r="I29" s="29" t="s">
        <v>33</v>
      </c>
      <c r="J29" s="30">
        <f>IF(I29="Less(-)",-1,1)</f>
        <v>1</v>
      </c>
      <c r="K29" s="31" t="s">
        <v>34</v>
      </c>
      <c r="L29" s="31" t="s">
        <v>4</v>
      </c>
      <c r="M29" s="65"/>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9"/>
      <c r="BB29" s="69"/>
      <c r="BC29" s="67"/>
      <c r="IA29" s="34">
        <v>7</v>
      </c>
      <c r="IB29" s="62" t="s">
        <v>63</v>
      </c>
      <c r="IC29" s="34"/>
      <c r="ID29" s="34"/>
      <c r="IE29" s="34"/>
      <c r="IF29" s="35"/>
      <c r="IG29" s="35"/>
      <c r="IH29" s="35"/>
      <c r="II29" s="35"/>
    </row>
    <row r="30" spans="1:243" s="33" customFormat="1" ht="18.75" customHeight="1">
      <c r="A30" s="68">
        <v>7.1</v>
      </c>
      <c r="B30" s="78" t="s">
        <v>46</v>
      </c>
      <c r="C30" s="79"/>
      <c r="D30" s="64">
        <v>25</v>
      </c>
      <c r="E30" s="65" t="s">
        <v>89</v>
      </c>
      <c r="F30" s="28">
        <v>7919.27</v>
      </c>
      <c r="G30" s="36"/>
      <c r="H30" s="36"/>
      <c r="I30" s="29" t="s">
        <v>33</v>
      </c>
      <c r="J30" s="30">
        <f>IF(I30="Less(-)",-1,1)</f>
        <v>1</v>
      </c>
      <c r="K30" s="31" t="s">
        <v>34</v>
      </c>
      <c r="L30" s="31" t="s">
        <v>4</v>
      </c>
      <c r="M30" s="81"/>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9">
        <f>total_amount_ba($B$2,$D$2,D30,F30,J30,K30,M30)</f>
        <v>0</v>
      </c>
      <c r="BB30" s="69">
        <f>BA30+SUM(N30:AZ30)</f>
        <v>0</v>
      </c>
      <c r="BC30" s="67" t="str">
        <f>SpellNumber(L30,BB30)</f>
        <v>INR Zero Only</v>
      </c>
      <c r="IA30" s="34">
        <v>7.1</v>
      </c>
      <c r="IB30" s="62" t="s">
        <v>46</v>
      </c>
      <c r="IC30" s="34"/>
      <c r="ID30" s="34">
        <v>25</v>
      </c>
      <c r="IE30" s="34" t="s">
        <v>89</v>
      </c>
      <c r="IF30" s="35"/>
      <c r="IG30" s="35"/>
      <c r="IH30" s="35"/>
      <c r="II30" s="35"/>
    </row>
    <row r="31" spans="1:243" s="33" customFormat="1" ht="69" customHeight="1">
      <c r="A31" s="68">
        <v>8</v>
      </c>
      <c r="B31" s="78" t="s">
        <v>64</v>
      </c>
      <c r="C31" s="79"/>
      <c r="D31" s="64"/>
      <c r="E31" s="65"/>
      <c r="F31" s="28"/>
      <c r="G31" s="36"/>
      <c r="H31" s="36"/>
      <c r="I31" s="29" t="s">
        <v>33</v>
      </c>
      <c r="J31" s="30">
        <f>IF(I31="Less(-)",-1,1)</f>
        <v>1</v>
      </c>
      <c r="K31" s="31" t="s">
        <v>34</v>
      </c>
      <c r="L31" s="31" t="s">
        <v>4</v>
      </c>
      <c r="M31" s="65"/>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9"/>
      <c r="BB31" s="69"/>
      <c r="BC31" s="67"/>
      <c r="IA31" s="34">
        <v>8</v>
      </c>
      <c r="IB31" s="62" t="s">
        <v>64</v>
      </c>
      <c r="IC31" s="34"/>
      <c r="ID31" s="34"/>
      <c r="IE31" s="34"/>
      <c r="IF31" s="35"/>
      <c r="IG31" s="35"/>
      <c r="IH31" s="35"/>
      <c r="II31" s="35"/>
    </row>
    <row r="32" spans="1:243" s="33" customFormat="1" ht="20.25" customHeight="1">
      <c r="A32" s="68">
        <v>8.1</v>
      </c>
      <c r="B32" s="78" t="s">
        <v>87</v>
      </c>
      <c r="C32" s="79"/>
      <c r="D32" s="64">
        <v>120</v>
      </c>
      <c r="E32" s="65" t="s">
        <v>92</v>
      </c>
      <c r="F32" s="28">
        <v>284.05</v>
      </c>
      <c r="G32" s="36"/>
      <c r="H32" s="36"/>
      <c r="I32" s="29" t="s">
        <v>33</v>
      </c>
      <c r="J32" s="30">
        <f>IF(I32="Less(-)",-1,1)</f>
        <v>1</v>
      </c>
      <c r="K32" s="31" t="s">
        <v>34</v>
      </c>
      <c r="L32" s="31" t="s">
        <v>4</v>
      </c>
      <c r="M32" s="81"/>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9">
        <f>total_amount_ba($B$2,$D$2,D32,F32,J32,K32,M32)</f>
        <v>0</v>
      </c>
      <c r="BB32" s="69">
        <f>BA32+SUM(N32:AZ32)</f>
        <v>0</v>
      </c>
      <c r="BC32" s="67" t="str">
        <f>SpellNumber(L32,BB32)</f>
        <v>INR Zero Only</v>
      </c>
      <c r="IA32" s="34">
        <v>8.1</v>
      </c>
      <c r="IB32" s="62" t="s">
        <v>87</v>
      </c>
      <c r="IC32" s="34"/>
      <c r="ID32" s="34">
        <v>120</v>
      </c>
      <c r="IE32" s="34" t="s">
        <v>92</v>
      </c>
      <c r="IF32" s="35"/>
      <c r="IG32" s="35"/>
      <c r="IH32" s="35"/>
      <c r="II32" s="35"/>
    </row>
    <row r="33" spans="1:243" s="33" customFormat="1" ht="20.25" customHeight="1">
      <c r="A33" s="68">
        <v>8.2</v>
      </c>
      <c r="B33" s="78" t="s">
        <v>88</v>
      </c>
      <c r="C33" s="79"/>
      <c r="D33" s="64">
        <v>160</v>
      </c>
      <c r="E33" s="65" t="s">
        <v>92</v>
      </c>
      <c r="F33" s="28">
        <v>203.98</v>
      </c>
      <c r="G33" s="36"/>
      <c r="H33" s="36"/>
      <c r="I33" s="29" t="s">
        <v>33</v>
      </c>
      <c r="J33" s="30">
        <f>IF(I33="Less(-)",-1,1)</f>
        <v>1</v>
      </c>
      <c r="K33" s="31" t="s">
        <v>34</v>
      </c>
      <c r="L33" s="31" t="s">
        <v>4</v>
      </c>
      <c r="M33" s="81"/>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9">
        <f>total_amount_ba($B$2,$D$2,D33,F33,J33,K33,M33)</f>
        <v>0</v>
      </c>
      <c r="BB33" s="69">
        <f>BA33+SUM(N33:AZ33)</f>
        <v>0</v>
      </c>
      <c r="BC33" s="67" t="str">
        <f>SpellNumber(L33,BB33)</f>
        <v>INR Zero Only</v>
      </c>
      <c r="IA33" s="34">
        <v>8.2</v>
      </c>
      <c r="IB33" s="62" t="s">
        <v>88</v>
      </c>
      <c r="IC33" s="34"/>
      <c r="ID33" s="34">
        <v>160</v>
      </c>
      <c r="IE33" s="34" t="s">
        <v>92</v>
      </c>
      <c r="IF33" s="35"/>
      <c r="IG33" s="35"/>
      <c r="IH33" s="35"/>
      <c r="II33" s="35"/>
    </row>
    <row r="34" spans="1:243" s="33" customFormat="1" ht="20.25" customHeight="1">
      <c r="A34" s="68">
        <v>8.3</v>
      </c>
      <c r="B34" s="78" t="s">
        <v>65</v>
      </c>
      <c r="C34" s="79"/>
      <c r="D34" s="64">
        <v>100</v>
      </c>
      <c r="E34" s="65" t="s">
        <v>92</v>
      </c>
      <c r="F34" s="28">
        <v>362.5</v>
      </c>
      <c r="G34" s="36"/>
      <c r="H34" s="36"/>
      <c r="I34" s="29" t="s">
        <v>33</v>
      </c>
      <c r="J34" s="30">
        <f>IF(I34="Less(-)",-1,1)</f>
        <v>1</v>
      </c>
      <c r="K34" s="31" t="s">
        <v>34</v>
      </c>
      <c r="L34" s="31" t="s">
        <v>4</v>
      </c>
      <c r="M34" s="81"/>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9">
        <f>total_amount_ba($B$2,$D$2,D34,F34,J34,K34,M34)</f>
        <v>0</v>
      </c>
      <c r="BB34" s="69">
        <f>BA34+SUM(N34:AZ34)</f>
        <v>0</v>
      </c>
      <c r="BC34" s="67" t="str">
        <f>SpellNumber(L34,BB34)</f>
        <v>INR Zero Only</v>
      </c>
      <c r="IA34" s="34">
        <v>8.3</v>
      </c>
      <c r="IB34" s="62" t="s">
        <v>65</v>
      </c>
      <c r="IC34" s="34"/>
      <c r="ID34" s="34">
        <v>100</v>
      </c>
      <c r="IE34" s="34" t="s">
        <v>92</v>
      </c>
      <c r="IF34" s="35"/>
      <c r="IG34" s="35"/>
      <c r="IH34" s="35"/>
      <c r="II34" s="35"/>
    </row>
    <row r="35" spans="1:243" s="33" customFormat="1" ht="126">
      <c r="A35" s="68">
        <v>9</v>
      </c>
      <c r="B35" s="78" t="s">
        <v>66</v>
      </c>
      <c r="C35" s="79"/>
      <c r="D35" s="64">
        <v>100</v>
      </c>
      <c r="E35" s="65" t="s">
        <v>92</v>
      </c>
      <c r="F35" s="28">
        <v>556.8</v>
      </c>
      <c r="G35" s="36"/>
      <c r="H35" s="36"/>
      <c r="I35" s="29" t="s">
        <v>33</v>
      </c>
      <c r="J35" s="30">
        <f>IF(I35="Less(-)",-1,1)</f>
        <v>1</v>
      </c>
      <c r="K35" s="31" t="s">
        <v>34</v>
      </c>
      <c r="L35" s="31" t="s">
        <v>4</v>
      </c>
      <c r="M35" s="81"/>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9">
        <f>total_amount_ba($B$2,$D$2,D35,F35,J35,K35,M35)</f>
        <v>0</v>
      </c>
      <c r="BB35" s="69">
        <f>BA35+SUM(N35:AZ35)</f>
        <v>0</v>
      </c>
      <c r="BC35" s="67" t="str">
        <f>SpellNumber(L35,BB35)</f>
        <v>INR Zero Only</v>
      </c>
      <c r="IA35" s="34">
        <v>9</v>
      </c>
      <c r="IB35" s="62" t="s">
        <v>66</v>
      </c>
      <c r="IC35" s="34"/>
      <c r="ID35" s="34">
        <v>100</v>
      </c>
      <c r="IE35" s="34" t="s">
        <v>92</v>
      </c>
      <c r="IF35" s="35"/>
      <c r="IG35" s="35"/>
      <c r="IH35" s="35"/>
      <c r="II35" s="35"/>
    </row>
    <row r="36" spans="1:243" s="33" customFormat="1" ht="141.75">
      <c r="A36" s="68">
        <v>10</v>
      </c>
      <c r="B36" s="78" t="s">
        <v>67</v>
      </c>
      <c r="C36" s="79"/>
      <c r="D36" s="64">
        <v>37.46</v>
      </c>
      <c r="E36" s="65" t="s">
        <v>92</v>
      </c>
      <c r="F36" s="28">
        <v>604.01</v>
      </c>
      <c r="G36" s="36"/>
      <c r="H36" s="36"/>
      <c r="I36" s="29" t="s">
        <v>33</v>
      </c>
      <c r="J36" s="30">
        <f>IF(I36="Less(-)",-1,1)</f>
        <v>1</v>
      </c>
      <c r="K36" s="31" t="s">
        <v>34</v>
      </c>
      <c r="L36" s="31" t="s">
        <v>4</v>
      </c>
      <c r="M36" s="81"/>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9">
        <f>total_amount_ba($B$2,$D$2,D36,F36,J36,K36,M36)</f>
        <v>0</v>
      </c>
      <c r="BB36" s="69">
        <f>BA36+SUM(N36:AZ36)</f>
        <v>0</v>
      </c>
      <c r="BC36" s="67" t="str">
        <f>SpellNumber(L36,BB36)</f>
        <v>INR Zero Only</v>
      </c>
      <c r="IA36" s="34">
        <v>10</v>
      </c>
      <c r="IB36" s="62" t="s">
        <v>67</v>
      </c>
      <c r="IC36" s="34"/>
      <c r="ID36" s="34">
        <v>37.46</v>
      </c>
      <c r="IE36" s="34" t="s">
        <v>92</v>
      </c>
      <c r="IF36" s="35"/>
      <c r="IG36" s="35"/>
      <c r="IH36" s="35"/>
      <c r="II36" s="35"/>
    </row>
    <row r="37" spans="1:243" s="33" customFormat="1" ht="173.25">
      <c r="A37" s="68">
        <v>11</v>
      </c>
      <c r="B37" s="78" t="s">
        <v>68</v>
      </c>
      <c r="C37" s="79"/>
      <c r="D37" s="64"/>
      <c r="E37" s="65"/>
      <c r="F37" s="28"/>
      <c r="G37" s="36"/>
      <c r="H37" s="36"/>
      <c r="I37" s="29" t="s">
        <v>33</v>
      </c>
      <c r="J37" s="30">
        <f>IF(I37="Less(-)",-1,1)</f>
        <v>1</v>
      </c>
      <c r="K37" s="31" t="s">
        <v>34</v>
      </c>
      <c r="L37" s="31" t="s">
        <v>4</v>
      </c>
      <c r="M37" s="65"/>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9"/>
      <c r="BB37" s="69"/>
      <c r="BC37" s="67"/>
      <c r="IA37" s="34">
        <v>11</v>
      </c>
      <c r="IB37" s="62" t="s">
        <v>68</v>
      </c>
      <c r="IC37" s="34"/>
      <c r="ID37" s="34"/>
      <c r="IE37" s="34"/>
      <c r="IF37" s="35"/>
      <c r="IG37" s="35"/>
      <c r="IH37" s="35"/>
      <c r="II37" s="35"/>
    </row>
    <row r="38" spans="1:243" s="33" customFormat="1" ht="31.5">
      <c r="A38" s="68">
        <v>11.1</v>
      </c>
      <c r="B38" s="78" t="s">
        <v>69</v>
      </c>
      <c r="C38" s="79"/>
      <c r="D38" s="64">
        <v>140</v>
      </c>
      <c r="E38" s="65" t="s">
        <v>92</v>
      </c>
      <c r="F38" s="28">
        <v>4166.56</v>
      </c>
      <c r="G38" s="36"/>
      <c r="H38" s="36"/>
      <c r="I38" s="29" t="s">
        <v>33</v>
      </c>
      <c r="J38" s="30">
        <f>IF(I38="Less(-)",-1,1)</f>
        <v>1</v>
      </c>
      <c r="K38" s="31" t="s">
        <v>34</v>
      </c>
      <c r="L38" s="31" t="s">
        <v>4</v>
      </c>
      <c r="M38" s="81"/>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9">
        <f>total_amount_ba($B$2,$D$2,D38,F38,J38,K38,M38)</f>
        <v>0</v>
      </c>
      <c r="BB38" s="69">
        <f>BA38+SUM(N38:AZ38)</f>
        <v>0</v>
      </c>
      <c r="BC38" s="67" t="str">
        <f>SpellNumber(L38,BB38)</f>
        <v>INR Zero Only</v>
      </c>
      <c r="IA38" s="34">
        <v>11.1</v>
      </c>
      <c r="IB38" s="62" t="s">
        <v>69</v>
      </c>
      <c r="IC38" s="34"/>
      <c r="ID38" s="34">
        <v>140</v>
      </c>
      <c r="IE38" s="34" t="s">
        <v>92</v>
      </c>
      <c r="IF38" s="35"/>
      <c r="IG38" s="35"/>
      <c r="IH38" s="35"/>
      <c r="II38" s="35"/>
    </row>
    <row r="39" spans="1:243" s="33" customFormat="1" ht="157.5">
      <c r="A39" s="68">
        <v>12</v>
      </c>
      <c r="B39" s="78" t="s">
        <v>70</v>
      </c>
      <c r="C39" s="79"/>
      <c r="D39" s="64"/>
      <c r="E39" s="65"/>
      <c r="F39" s="28">
        <v>0</v>
      </c>
      <c r="G39" s="36"/>
      <c r="H39" s="36"/>
      <c r="I39" s="29" t="s">
        <v>33</v>
      </c>
      <c r="J39" s="30">
        <f>IF(I39="Less(-)",-1,1)</f>
        <v>1</v>
      </c>
      <c r="K39" s="31" t="s">
        <v>34</v>
      </c>
      <c r="L39" s="31" t="s">
        <v>4</v>
      </c>
      <c r="M39" s="65"/>
      <c r="N39" s="37"/>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9"/>
      <c r="BB39" s="69"/>
      <c r="BC39" s="67"/>
      <c r="IA39" s="34">
        <v>12</v>
      </c>
      <c r="IB39" s="62" t="s">
        <v>70</v>
      </c>
      <c r="IC39" s="34"/>
      <c r="ID39" s="34"/>
      <c r="IE39" s="34"/>
      <c r="IF39" s="35"/>
      <c r="IG39" s="35"/>
      <c r="IH39" s="35"/>
      <c r="II39" s="35"/>
    </row>
    <row r="40" spans="1:243" s="33" customFormat="1" ht="31.5">
      <c r="A40" s="68">
        <v>12.1</v>
      </c>
      <c r="B40" s="78" t="s">
        <v>71</v>
      </c>
      <c r="C40" s="79"/>
      <c r="D40" s="64">
        <v>7.96</v>
      </c>
      <c r="E40" s="65" t="s">
        <v>92</v>
      </c>
      <c r="F40" s="28">
        <v>4416.22</v>
      </c>
      <c r="G40" s="36"/>
      <c r="H40" s="36"/>
      <c r="I40" s="29" t="s">
        <v>33</v>
      </c>
      <c r="J40" s="30">
        <f>IF(I40="Less(-)",-1,1)</f>
        <v>1</v>
      </c>
      <c r="K40" s="31" t="s">
        <v>34</v>
      </c>
      <c r="L40" s="31" t="s">
        <v>4</v>
      </c>
      <c r="M40" s="81"/>
      <c r="N40" s="37"/>
      <c r="O40" s="37"/>
      <c r="P40" s="38"/>
      <c r="Q40" s="37"/>
      <c r="R40" s="37"/>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9">
        <f>total_amount_ba($B$2,$D$2,D40,F40,J40,K40,M40)</f>
        <v>0</v>
      </c>
      <c r="BB40" s="69">
        <f>BA40+SUM(N40:AZ40)</f>
        <v>0</v>
      </c>
      <c r="BC40" s="67" t="str">
        <f>SpellNumber(L40,BB40)</f>
        <v>INR Zero Only</v>
      </c>
      <c r="IA40" s="34">
        <v>12.1</v>
      </c>
      <c r="IB40" s="62" t="s">
        <v>71</v>
      </c>
      <c r="IC40" s="34"/>
      <c r="ID40" s="34">
        <v>7.96</v>
      </c>
      <c r="IE40" s="34" t="s">
        <v>92</v>
      </c>
      <c r="IF40" s="35"/>
      <c r="IG40" s="35"/>
      <c r="IH40" s="35"/>
      <c r="II40" s="35"/>
    </row>
    <row r="41" spans="1:243" s="33" customFormat="1" ht="157.5">
      <c r="A41" s="68">
        <v>13</v>
      </c>
      <c r="B41" s="78" t="s">
        <v>72</v>
      </c>
      <c r="C41" s="79"/>
      <c r="D41" s="64">
        <v>115</v>
      </c>
      <c r="E41" s="65" t="s">
        <v>92</v>
      </c>
      <c r="F41" s="28">
        <v>684.04</v>
      </c>
      <c r="G41" s="36"/>
      <c r="H41" s="36"/>
      <c r="I41" s="29" t="s">
        <v>33</v>
      </c>
      <c r="J41" s="30">
        <f>IF(I41="Less(-)",-1,1)</f>
        <v>1</v>
      </c>
      <c r="K41" s="31" t="s">
        <v>34</v>
      </c>
      <c r="L41" s="31" t="s">
        <v>4</v>
      </c>
      <c r="M41" s="81"/>
      <c r="N41" s="37"/>
      <c r="O41" s="37"/>
      <c r="P41" s="38"/>
      <c r="Q41" s="37"/>
      <c r="R41" s="37"/>
      <c r="S41" s="3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9">
        <f>total_amount_ba($B$2,$D$2,D41,F41,J41,K41,M41)</f>
        <v>0</v>
      </c>
      <c r="BB41" s="69">
        <f>BA41+SUM(N41:AZ41)</f>
        <v>0</v>
      </c>
      <c r="BC41" s="67" t="str">
        <f>SpellNumber(L41,BB41)</f>
        <v>INR Zero Only</v>
      </c>
      <c r="IA41" s="34">
        <v>13</v>
      </c>
      <c r="IB41" s="62" t="s">
        <v>72</v>
      </c>
      <c r="IC41" s="34"/>
      <c r="ID41" s="34">
        <v>115</v>
      </c>
      <c r="IE41" s="34" t="s">
        <v>92</v>
      </c>
      <c r="IF41" s="35"/>
      <c r="IG41" s="35"/>
      <c r="IH41" s="35"/>
      <c r="II41" s="35"/>
    </row>
    <row r="42" spans="1:243" s="33" customFormat="1" ht="47.25">
      <c r="A42" s="68">
        <v>14</v>
      </c>
      <c r="B42" s="78" t="s">
        <v>73</v>
      </c>
      <c r="C42" s="79"/>
      <c r="D42" s="64">
        <v>150</v>
      </c>
      <c r="E42" s="65" t="s">
        <v>92</v>
      </c>
      <c r="F42" s="28">
        <v>168.38</v>
      </c>
      <c r="G42" s="36"/>
      <c r="H42" s="36"/>
      <c r="I42" s="29" t="s">
        <v>33</v>
      </c>
      <c r="J42" s="30">
        <f>IF(I42="Less(-)",-1,1)</f>
        <v>1</v>
      </c>
      <c r="K42" s="31" t="s">
        <v>34</v>
      </c>
      <c r="L42" s="31" t="s">
        <v>4</v>
      </c>
      <c r="M42" s="81"/>
      <c r="N42" s="37"/>
      <c r="O42" s="37"/>
      <c r="P42" s="38"/>
      <c r="Q42" s="37"/>
      <c r="R42" s="37"/>
      <c r="S42" s="3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9">
        <f>total_amount_ba($B$2,$D$2,D42,F42,J42,K42,M42)</f>
        <v>0</v>
      </c>
      <c r="BB42" s="69">
        <f>BA42+SUM(N42:AZ42)</f>
        <v>0</v>
      </c>
      <c r="BC42" s="67" t="str">
        <f>SpellNumber(L42,BB42)</f>
        <v>INR Zero Only</v>
      </c>
      <c r="IA42" s="34">
        <v>14</v>
      </c>
      <c r="IB42" s="62" t="s">
        <v>73</v>
      </c>
      <c r="IC42" s="34"/>
      <c r="ID42" s="34">
        <v>150</v>
      </c>
      <c r="IE42" s="34" t="s">
        <v>92</v>
      </c>
      <c r="IF42" s="35"/>
      <c r="IG42" s="35"/>
      <c r="IH42" s="35"/>
      <c r="II42" s="35"/>
    </row>
    <row r="43" spans="1:243" s="33" customFormat="1" ht="63">
      <c r="A43" s="68">
        <v>15</v>
      </c>
      <c r="B43" s="78" t="s">
        <v>74</v>
      </c>
      <c r="C43" s="79"/>
      <c r="D43" s="64"/>
      <c r="E43" s="65"/>
      <c r="F43" s="28"/>
      <c r="G43" s="36"/>
      <c r="H43" s="36"/>
      <c r="I43" s="29" t="s">
        <v>33</v>
      </c>
      <c r="J43" s="30">
        <f>IF(I43="Less(-)",-1,1)</f>
        <v>1</v>
      </c>
      <c r="K43" s="31" t="s">
        <v>34</v>
      </c>
      <c r="L43" s="31" t="s">
        <v>4</v>
      </c>
      <c r="M43" s="65"/>
      <c r="N43" s="37"/>
      <c r="O43" s="37"/>
      <c r="P43" s="38"/>
      <c r="Q43" s="37"/>
      <c r="R43" s="37"/>
      <c r="S43" s="39"/>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9"/>
      <c r="BB43" s="69"/>
      <c r="BC43" s="67"/>
      <c r="IA43" s="34">
        <v>15</v>
      </c>
      <c r="IB43" s="62" t="s">
        <v>74</v>
      </c>
      <c r="IC43" s="34"/>
      <c r="ID43" s="34"/>
      <c r="IE43" s="34"/>
      <c r="IF43" s="35"/>
      <c r="IG43" s="35"/>
      <c r="IH43" s="35"/>
      <c r="II43" s="35"/>
    </row>
    <row r="44" spans="1:243" s="33" customFormat="1" ht="15.75">
      <c r="A44" s="68">
        <v>15.1</v>
      </c>
      <c r="B44" s="78" t="s">
        <v>75</v>
      </c>
      <c r="C44" s="79"/>
      <c r="D44" s="64">
        <v>280</v>
      </c>
      <c r="E44" s="65" t="s">
        <v>92</v>
      </c>
      <c r="F44" s="28">
        <v>119.79</v>
      </c>
      <c r="G44" s="36"/>
      <c r="H44" s="36"/>
      <c r="I44" s="29" t="s">
        <v>33</v>
      </c>
      <c r="J44" s="30">
        <f>IF(I44="Less(-)",-1,1)</f>
        <v>1</v>
      </c>
      <c r="K44" s="31" t="s">
        <v>34</v>
      </c>
      <c r="L44" s="31" t="s">
        <v>4</v>
      </c>
      <c r="M44" s="81"/>
      <c r="N44" s="37"/>
      <c r="O44" s="37"/>
      <c r="P44" s="38"/>
      <c r="Q44" s="37"/>
      <c r="R44" s="37"/>
      <c r="S44" s="3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9">
        <f>total_amount_ba($B$2,$D$2,D44,F44,J44,K44,M44)</f>
        <v>0</v>
      </c>
      <c r="BB44" s="69">
        <f>BA44+SUM(N44:AZ44)</f>
        <v>0</v>
      </c>
      <c r="BC44" s="67" t="str">
        <f>SpellNumber(L44,BB44)</f>
        <v>INR Zero Only</v>
      </c>
      <c r="IA44" s="34">
        <v>15.1</v>
      </c>
      <c r="IB44" s="62" t="s">
        <v>75</v>
      </c>
      <c r="IC44" s="34"/>
      <c r="ID44" s="34">
        <v>280</v>
      </c>
      <c r="IE44" s="34" t="s">
        <v>92</v>
      </c>
      <c r="IF44" s="35"/>
      <c r="IG44" s="35"/>
      <c r="IH44" s="35"/>
      <c r="II44" s="35"/>
    </row>
    <row r="45" spans="1:243" s="33" customFormat="1" ht="63">
      <c r="A45" s="68">
        <v>16</v>
      </c>
      <c r="B45" s="78" t="s">
        <v>74</v>
      </c>
      <c r="C45" s="79"/>
      <c r="D45" s="64"/>
      <c r="E45" s="65"/>
      <c r="F45" s="28"/>
      <c r="G45" s="36"/>
      <c r="H45" s="36"/>
      <c r="I45" s="29" t="s">
        <v>33</v>
      </c>
      <c r="J45" s="30">
        <f>IF(I45="Less(-)",-1,1)</f>
        <v>1</v>
      </c>
      <c r="K45" s="31" t="s">
        <v>34</v>
      </c>
      <c r="L45" s="31" t="s">
        <v>4</v>
      </c>
      <c r="M45" s="65"/>
      <c r="N45" s="37"/>
      <c r="O45" s="37"/>
      <c r="P45" s="38"/>
      <c r="Q45" s="37"/>
      <c r="R45" s="37"/>
      <c r="S45" s="3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9"/>
      <c r="BB45" s="69"/>
      <c r="BC45" s="67"/>
      <c r="IA45" s="34">
        <v>16</v>
      </c>
      <c r="IB45" s="62" t="s">
        <v>74</v>
      </c>
      <c r="IC45" s="34"/>
      <c r="ID45" s="34"/>
      <c r="IE45" s="34"/>
      <c r="IF45" s="35"/>
      <c r="IG45" s="35"/>
      <c r="IH45" s="35"/>
      <c r="II45" s="35"/>
    </row>
    <row r="46" spans="1:243" s="33" customFormat="1" ht="15.75">
      <c r="A46" s="68">
        <v>16.1</v>
      </c>
      <c r="B46" s="78" t="s">
        <v>76</v>
      </c>
      <c r="C46" s="79"/>
      <c r="D46" s="64">
        <v>100</v>
      </c>
      <c r="E46" s="65" t="s">
        <v>92</v>
      </c>
      <c r="F46" s="28">
        <v>119.79</v>
      </c>
      <c r="G46" s="36"/>
      <c r="H46" s="36"/>
      <c r="I46" s="29" t="s">
        <v>33</v>
      </c>
      <c r="J46" s="30">
        <f>IF(I46="Less(-)",-1,1)</f>
        <v>1</v>
      </c>
      <c r="K46" s="31" t="s">
        <v>34</v>
      </c>
      <c r="L46" s="31" t="s">
        <v>4</v>
      </c>
      <c r="M46" s="81"/>
      <c r="N46" s="37"/>
      <c r="O46" s="37"/>
      <c r="P46" s="38"/>
      <c r="Q46" s="37"/>
      <c r="R46" s="37"/>
      <c r="S46" s="39"/>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9">
        <f>total_amount_ba($B$2,$D$2,D46,F46,J46,K46,M46)</f>
        <v>0</v>
      </c>
      <c r="BB46" s="69">
        <f>BA46+SUM(N46:AZ46)</f>
        <v>0</v>
      </c>
      <c r="BC46" s="67" t="str">
        <f>SpellNumber(L46,BB46)</f>
        <v>INR Zero Only</v>
      </c>
      <c r="IA46" s="34">
        <v>16.1</v>
      </c>
      <c r="IB46" s="62" t="s">
        <v>76</v>
      </c>
      <c r="IC46" s="34"/>
      <c r="ID46" s="34">
        <v>100</v>
      </c>
      <c r="IE46" s="34" t="s">
        <v>92</v>
      </c>
      <c r="IF46" s="35"/>
      <c r="IG46" s="35"/>
      <c r="IH46" s="35"/>
      <c r="II46" s="35"/>
    </row>
    <row r="47" spans="1:243" s="33" customFormat="1" ht="236.25">
      <c r="A47" s="68">
        <v>17</v>
      </c>
      <c r="B47" s="78" t="s">
        <v>77</v>
      </c>
      <c r="C47" s="79"/>
      <c r="D47" s="64"/>
      <c r="E47" s="65"/>
      <c r="F47" s="28"/>
      <c r="G47" s="36"/>
      <c r="H47" s="36"/>
      <c r="I47" s="29" t="s">
        <v>33</v>
      </c>
      <c r="J47" s="30">
        <f>IF(I47="Less(-)",-1,1)</f>
        <v>1</v>
      </c>
      <c r="K47" s="31" t="s">
        <v>34</v>
      </c>
      <c r="L47" s="31" t="s">
        <v>4</v>
      </c>
      <c r="M47" s="65"/>
      <c r="N47" s="37"/>
      <c r="O47" s="37"/>
      <c r="P47" s="38"/>
      <c r="Q47" s="37"/>
      <c r="R47" s="37"/>
      <c r="S47" s="39"/>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9"/>
      <c r="BB47" s="69"/>
      <c r="BC47" s="67"/>
      <c r="IA47" s="34">
        <v>17</v>
      </c>
      <c r="IB47" s="62" t="s">
        <v>77</v>
      </c>
      <c r="IC47" s="34"/>
      <c r="ID47" s="34"/>
      <c r="IE47" s="34"/>
      <c r="IF47" s="35"/>
      <c r="IG47" s="35"/>
      <c r="IH47" s="35"/>
      <c r="II47" s="35"/>
    </row>
    <row r="48" spans="1:243" s="33" customFormat="1" ht="31.5">
      <c r="A48" s="68">
        <v>17.1</v>
      </c>
      <c r="B48" s="78" t="s">
        <v>78</v>
      </c>
      <c r="C48" s="79"/>
      <c r="D48" s="64">
        <v>472</v>
      </c>
      <c r="E48" s="65" t="s">
        <v>91</v>
      </c>
      <c r="F48" s="28">
        <v>545.41</v>
      </c>
      <c r="G48" s="36"/>
      <c r="H48" s="36"/>
      <c r="I48" s="29" t="s">
        <v>33</v>
      </c>
      <c r="J48" s="30">
        <f>IF(I48="Less(-)",-1,1)</f>
        <v>1</v>
      </c>
      <c r="K48" s="31" t="s">
        <v>34</v>
      </c>
      <c r="L48" s="31" t="s">
        <v>4</v>
      </c>
      <c r="M48" s="81"/>
      <c r="N48" s="37"/>
      <c r="O48" s="37"/>
      <c r="P48" s="38"/>
      <c r="Q48" s="37"/>
      <c r="R48" s="37"/>
      <c r="S48" s="3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9">
        <f>total_amount_ba($B$2,$D$2,D48,F48,J48,K48,M48)</f>
        <v>0</v>
      </c>
      <c r="BB48" s="69">
        <f>BA48+SUM(N48:AZ48)</f>
        <v>0</v>
      </c>
      <c r="BC48" s="67" t="str">
        <f>SpellNumber(L48,BB48)</f>
        <v>INR Zero Only</v>
      </c>
      <c r="IA48" s="34">
        <v>17.1</v>
      </c>
      <c r="IB48" s="62" t="s">
        <v>78</v>
      </c>
      <c r="IC48" s="34"/>
      <c r="ID48" s="34">
        <v>472</v>
      </c>
      <c r="IE48" s="34" t="s">
        <v>91</v>
      </c>
      <c r="IF48" s="35"/>
      <c r="IG48" s="35"/>
      <c r="IH48" s="35"/>
      <c r="II48" s="35"/>
    </row>
    <row r="49" spans="1:243" s="33" customFormat="1" ht="110.25">
      <c r="A49" s="68">
        <v>17.2</v>
      </c>
      <c r="B49" s="78" t="s">
        <v>79</v>
      </c>
      <c r="C49" s="79"/>
      <c r="D49" s="64">
        <v>312</v>
      </c>
      <c r="E49" s="65" t="s">
        <v>91</v>
      </c>
      <c r="F49" s="28">
        <v>631.09</v>
      </c>
      <c r="G49" s="36"/>
      <c r="H49" s="36"/>
      <c r="I49" s="29" t="s">
        <v>33</v>
      </c>
      <c r="J49" s="30">
        <f>IF(I49="Less(-)",-1,1)</f>
        <v>1</v>
      </c>
      <c r="K49" s="31" t="s">
        <v>34</v>
      </c>
      <c r="L49" s="31" t="s">
        <v>4</v>
      </c>
      <c r="M49" s="81"/>
      <c r="N49" s="37"/>
      <c r="O49" s="37"/>
      <c r="P49" s="38"/>
      <c r="Q49" s="37"/>
      <c r="R49" s="37"/>
      <c r="S49" s="39"/>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69">
        <f>total_amount_ba($B$2,$D$2,D49,F49,J49,K49,M49)</f>
        <v>0</v>
      </c>
      <c r="BB49" s="69">
        <f>BA49+SUM(N49:AZ49)</f>
        <v>0</v>
      </c>
      <c r="BC49" s="67" t="str">
        <f>SpellNumber(L49,BB49)</f>
        <v>INR Zero Only</v>
      </c>
      <c r="IA49" s="34">
        <v>17.2</v>
      </c>
      <c r="IB49" s="62" t="s">
        <v>79</v>
      </c>
      <c r="IC49" s="34"/>
      <c r="ID49" s="34">
        <v>312</v>
      </c>
      <c r="IE49" s="34" t="s">
        <v>91</v>
      </c>
      <c r="IF49" s="35"/>
      <c r="IG49" s="35"/>
      <c r="IH49" s="35"/>
      <c r="II49" s="35"/>
    </row>
    <row r="50" spans="1:243" s="33" customFormat="1" ht="110.25">
      <c r="A50" s="68">
        <v>17.3</v>
      </c>
      <c r="B50" s="78" t="s">
        <v>80</v>
      </c>
      <c r="C50" s="79"/>
      <c r="D50" s="64">
        <v>79</v>
      </c>
      <c r="E50" s="65" t="s">
        <v>92</v>
      </c>
      <c r="F50" s="28">
        <v>1636.81</v>
      </c>
      <c r="G50" s="36"/>
      <c r="H50" s="36"/>
      <c r="I50" s="29" t="s">
        <v>33</v>
      </c>
      <c r="J50" s="30">
        <f>IF(I50="Less(-)",-1,1)</f>
        <v>1</v>
      </c>
      <c r="K50" s="31" t="s">
        <v>34</v>
      </c>
      <c r="L50" s="31" t="s">
        <v>4</v>
      </c>
      <c r="M50" s="81"/>
      <c r="N50" s="37"/>
      <c r="O50" s="37"/>
      <c r="P50" s="38"/>
      <c r="Q50" s="37"/>
      <c r="R50" s="37"/>
      <c r="S50" s="39"/>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9">
        <f>total_amount_ba($B$2,$D$2,D50,F50,J50,K50,M50)</f>
        <v>0</v>
      </c>
      <c r="BB50" s="69">
        <f>BA50+SUM(N50:AZ50)</f>
        <v>0</v>
      </c>
      <c r="BC50" s="67" t="str">
        <f>SpellNumber(L50,BB50)</f>
        <v>INR Zero Only</v>
      </c>
      <c r="IA50" s="34">
        <v>17.3</v>
      </c>
      <c r="IB50" s="62" t="s">
        <v>80</v>
      </c>
      <c r="IC50" s="34"/>
      <c r="ID50" s="34">
        <v>79</v>
      </c>
      <c r="IE50" s="34" t="s">
        <v>92</v>
      </c>
      <c r="IF50" s="35"/>
      <c r="IG50" s="35"/>
      <c r="IH50" s="35"/>
      <c r="II50" s="35"/>
    </row>
    <row r="51" spans="1:243" s="33" customFormat="1" ht="189">
      <c r="A51" s="68">
        <v>17.4</v>
      </c>
      <c r="B51" s="78" t="s">
        <v>81</v>
      </c>
      <c r="C51" s="79"/>
      <c r="D51" s="64">
        <v>6</v>
      </c>
      <c r="E51" s="65" t="s">
        <v>93</v>
      </c>
      <c r="F51" s="28">
        <v>2914.17</v>
      </c>
      <c r="G51" s="36"/>
      <c r="H51" s="36"/>
      <c r="I51" s="29" t="s">
        <v>33</v>
      </c>
      <c r="J51" s="30">
        <f>IF(I51="Less(-)",-1,1)</f>
        <v>1</v>
      </c>
      <c r="K51" s="31" t="s">
        <v>34</v>
      </c>
      <c r="L51" s="31" t="s">
        <v>4</v>
      </c>
      <c r="M51" s="81"/>
      <c r="N51" s="37"/>
      <c r="O51" s="37"/>
      <c r="P51" s="38"/>
      <c r="Q51" s="37"/>
      <c r="R51" s="37"/>
      <c r="S51" s="39"/>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9">
        <f>total_amount_ba($B$2,$D$2,D51,F51,J51,K51,M51)</f>
        <v>0</v>
      </c>
      <c r="BB51" s="69">
        <f>BA51+SUM(N51:AZ51)</f>
        <v>0</v>
      </c>
      <c r="BC51" s="67" t="str">
        <f>SpellNumber(L51,BB51)</f>
        <v>INR Zero Only</v>
      </c>
      <c r="IA51" s="34">
        <v>17.4</v>
      </c>
      <c r="IB51" s="62" t="s">
        <v>81</v>
      </c>
      <c r="IC51" s="34"/>
      <c r="ID51" s="34">
        <v>6</v>
      </c>
      <c r="IE51" s="34" t="s">
        <v>93</v>
      </c>
      <c r="IF51" s="35"/>
      <c r="IG51" s="35"/>
      <c r="IH51" s="35"/>
      <c r="II51" s="35"/>
    </row>
    <row r="52" spans="1:243" s="33" customFormat="1" ht="299.25">
      <c r="A52" s="68">
        <v>18</v>
      </c>
      <c r="B52" s="78" t="s">
        <v>82</v>
      </c>
      <c r="C52" s="79"/>
      <c r="D52" s="64">
        <v>6</v>
      </c>
      <c r="E52" s="65" t="s">
        <v>92</v>
      </c>
      <c r="F52" s="28">
        <v>2763.24</v>
      </c>
      <c r="G52" s="36"/>
      <c r="H52" s="36"/>
      <c r="I52" s="29" t="s">
        <v>33</v>
      </c>
      <c r="J52" s="30">
        <f>IF(I52="Less(-)",-1,1)</f>
        <v>1</v>
      </c>
      <c r="K52" s="31" t="s">
        <v>34</v>
      </c>
      <c r="L52" s="31" t="s">
        <v>4</v>
      </c>
      <c r="M52" s="81"/>
      <c r="N52" s="37"/>
      <c r="O52" s="37"/>
      <c r="P52" s="38"/>
      <c r="Q52" s="37"/>
      <c r="R52" s="37"/>
      <c r="S52" s="39"/>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69">
        <f>total_amount_ba($B$2,$D$2,D52,F52,J52,K52,M52)</f>
        <v>0</v>
      </c>
      <c r="BB52" s="69">
        <f>BA52+SUM(N52:AZ52)</f>
        <v>0</v>
      </c>
      <c r="BC52" s="67" t="str">
        <f>SpellNumber(L52,BB52)</f>
        <v>INR Zero Only</v>
      </c>
      <c r="IA52" s="34">
        <v>18</v>
      </c>
      <c r="IB52" s="62" t="s">
        <v>82</v>
      </c>
      <c r="IC52" s="34"/>
      <c r="ID52" s="34">
        <v>6</v>
      </c>
      <c r="IE52" s="34" t="s">
        <v>92</v>
      </c>
      <c r="IF52" s="35"/>
      <c r="IG52" s="35"/>
      <c r="IH52" s="35"/>
      <c r="II52" s="35"/>
    </row>
    <row r="53" spans="1:243" s="33" customFormat="1" ht="94.5">
      <c r="A53" s="68">
        <v>19</v>
      </c>
      <c r="B53" s="78" t="s">
        <v>83</v>
      </c>
      <c r="C53" s="79"/>
      <c r="D53" s="64"/>
      <c r="E53" s="65"/>
      <c r="F53" s="28">
        <v>0</v>
      </c>
      <c r="G53" s="36"/>
      <c r="H53" s="36"/>
      <c r="I53" s="29" t="s">
        <v>33</v>
      </c>
      <c r="J53" s="30">
        <f>IF(I53="Less(-)",-1,1)</f>
        <v>1</v>
      </c>
      <c r="K53" s="31" t="s">
        <v>34</v>
      </c>
      <c r="L53" s="31" t="s">
        <v>4</v>
      </c>
      <c r="M53" s="65"/>
      <c r="N53" s="37"/>
      <c r="O53" s="37"/>
      <c r="P53" s="38"/>
      <c r="Q53" s="37"/>
      <c r="R53" s="37"/>
      <c r="S53" s="39"/>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69"/>
      <c r="BB53" s="69"/>
      <c r="BC53" s="67"/>
      <c r="IA53" s="34">
        <v>19</v>
      </c>
      <c r="IB53" s="62" t="s">
        <v>83</v>
      </c>
      <c r="IC53" s="34"/>
      <c r="ID53" s="34"/>
      <c r="IE53" s="34"/>
      <c r="IF53" s="35"/>
      <c r="IG53" s="35"/>
      <c r="IH53" s="35"/>
      <c r="II53" s="35"/>
    </row>
    <row r="54" spans="1:243" s="33" customFormat="1" ht="15.75">
      <c r="A54" s="68">
        <v>19.1</v>
      </c>
      <c r="B54" s="78" t="s">
        <v>84</v>
      </c>
      <c r="C54" s="79"/>
      <c r="D54" s="64">
        <v>5090</v>
      </c>
      <c r="E54" s="65" t="s">
        <v>91</v>
      </c>
      <c r="F54" s="28">
        <v>128.02</v>
      </c>
      <c r="G54" s="36"/>
      <c r="H54" s="36"/>
      <c r="I54" s="29" t="s">
        <v>33</v>
      </c>
      <c r="J54" s="30">
        <f>IF(I54="Less(-)",-1,1)</f>
        <v>1</v>
      </c>
      <c r="K54" s="31" t="s">
        <v>34</v>
      </c>
      <c r="L54" s="31" t="s">
        <v>4</v>
      </c>
      <c r="M54" s="81"/>
      <c r="N54" s="37"/>
      <c r="O54" s="37"/>
      <c r="P54" s="38"/>
      <c r="Q54" s="37"/>
      <c r="R54" s="37"/>
      <c r="S54" s="39"/>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69">
        <f>total_amount_ba($B$2,$D$2,D54,F54,J54,K54,M54)</f>
        <v>0</v>
      </c>
      <c r="BB54" s="69">
        <f>BA54+SUM(N54:AZ54)</f>
        <v>0</v>
      </c>
      <c r="BC54" s="67" t="str">
        <f>SpellNumber(L54,BB54)</f>
        <v>INR Zero Only</v>
      </c>
      <c r="IA54" s="34">
        <v>19.1</v>
      </c>
      <c r="IB54" s="62" t="s">
        <v>84</v>
      </c>
      <c r="IC54" s="34"/>
      <c r="ID54" s="34">
        <v>5090</v>
      </c>
      <c r="IE54" s="34" t="s">
        <v>91</v>
      </c>
      <c r="IF54" s="35"/>
      <c r="IG54" s="35"/>
      <c r="IH54" s="35"/>
      <c r="II54" s="35"/>
    </row>
    <row r="55" spans="1:243" s="33" customFormat="1" ht="78.75">
      <c r="A55" s="68">
        <v>20</v>
      </c>
      <c r="B55" s="78" t="s">
        <v>85</v>
      </c>
      <c r="C55" s="79"/>
      <c r="D55" s="64">
        <v>1310</v>
      </c>
      <c r="E55" s="65" t="s">
        <v>91</v>
      </c>
      <c r="F55" s="28">
        <v>130.5</v>
      </c>
      <c r="G55" s="36"/>
      <c r="H55" s="36"/>
      <c r="I55" s="29" t="s">
        <v>33</v>
      </c>
      <c r="J55" s="30">
        <f>IF(I55="Less(-)",-1,1)</f>
        <v>1</v>
      </c>
      <c r="K55" s="31" t="s">
        <v>34</v>
      </c>
      <c r="L55" s="31" t="s">
        <v>4</v>
      </c>
      <c r="M55" s="81"/>
      <c r="N55" s="37"/>
      <c r="O55" s="37"/>
      <c r="P55" s="38"/>
      <c r="Q55" s="37"/>
      <c r="R55" s="37"/>
      <c r="S55" s="39"/>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69">
        <f>total_amount_ba($B$2,$D$2,D55,F55,J55,K55,M55)</f>
        <v>0</v>
      </c>
      <c r="BB55" s="69">
        <f>BA55+SUM(N55:AZ55)</f>
        <v>0</v>
      </c>
      <c r="BC55" s="67" t="str">
        <f>SpellNumber(L55,BB55)</f>
        <v>INR Zero Only</v>
      </c>
      <c r="IA55" s="34">
        <v>20</v>
      </c>
      <c r="IB55" s="62" t="s">
        <v>85</v>
      </c>
      <c r="IC55" s="34"/>
      <c r="ID55" s="34">
        <v>1310</v>
      </c>
      <c r="IE55" s="34" t="s">
        <v>91</v>
      </c>
      <c r="IF55" s="35"/>
      <c r="IG55" s="35"/>
      <c r="IH55" s="35"/>
      <c r="II55" s="35"/>
    </row>
    <row r="56" spans="1:243" s="33" customFormat="1" ht="293.25" customHeight="1">
      <c r="A56" s="68">
        <v>21</v>
      </c>
      <c r="B56" s="78" t="s">
        <v>86</v>
      </c>
      <c r="C56" s="79"/>
      <c r="D56" s="64">
        <v>197</v>
      </c>
      <c r="E56" s="65" t="s">
        <v>45</v>
      </c>
      <c r="F56" s="28">
        <v>2115.05</v>
      </c>
      <c r="G56" s="36"/>
      <c r="H56" s="36"/>
      <c r="I56" s="29" t="s">
        <v>33</v>
      </c>
      <c r="J56" s="30">
        <f>IF(I56="Less(-)",-1,1)</f>
        <v>1</v>
      </c>
      <c r="K56" s="31" t="s">
        <v>34</v>
      </c>
      <c r="L56" s="31" t="s">
        <v>4</v>
      </c>
      <c r="M56" s="81"/>
      <c r="N56" s="37"/>
      <c r="O56" s="37"/>
      <c r="P56" s="38"/>
      <c r="Q56" s="37"/>
      <c r="R56" s="37"/>
      <c r="S56" s="39"/>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69">
        <f>total_amount_ba($B$2,$D$2,D56,F56,J56,K56,M56)</f>
        <v>0</v>
      </c>
      <c r="BB56" s="69">
        <f>BA56+SUM(N56:AZ56)</f>
        <v>0</v>
      </c>
      <c r="BC56" s="67" t="str">
        <f>SpellNumber(L56,BB56)</f>
        <v>INR Zero Only</v>
      </c>
      <c r="IA56" s="34">
        <v>21</v>
      </c>
      <c r="IB56" s="62" t="s">
        <v>86</v>
      </c>
      <c r="IC56" s="34"/>
      <c r="ID56" s="34">
        <v>197</v>
      </c>
      <c r="IE56" s="34" t="s">
        <v>45</v>
      </c>
      <c r="IF56" s="35"/>
      <c r="IG56" s="35"/>
      <c r="IH56" s="35"/>
      <c r="II56" s="35"/>
    </row>
    <row r="57" spans="1:243" s="33" customFormat="1" ht="18.75" customHeight="1">
      <c r="A57" s="68">
        <v>22</v>
      </c>
      <c r="B57" s="90" t="s">
        <v>151</v>
      </c>
      <c r="C57" s="79"/>
      <c r="D57" s="64"/>
      <c r="E57" s="65"/>
      <c r="F57" s="28"/>
      <c r="G57" s="36"/>
      <c r="H57" s="36"/>
      <c r="I57" s="29" t="s">
        <v>33</v>
      </c>
      <c r="J57" s="30">
        <f aca="true" t="shared" si="0" ref="J57:J77">IF(I57="Less(-)",-1,1)</f>
        <v>1</v>
      </c>
      <c r="K57" s="31" t="s">
        <v>34</v>
      </c>
      <c r="L57" s="31" t="s">
        <v>4</v>
      </c>
      <c r="M57" s="65"/>
      <c r="N57" s="37"/>
      <c r="O57" s="37"/>
      <c r="P57" s="38"/>
      <c r="Q57" s="37"/>
      <c r="R57" s="37"/>
      <c r="S57" s="39"/>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69"/>
      <c r="BB57" s="69"/>
      <c r="BC57" s="67"/>
      <c r="IA57" s="34">
        <v>22</v>
      </c>
      <c r="IB57" s="62" t="s">
        <v>151</v>
      </c>
      <c r="IC57" s="34"/>
      <c r="ID57" s="34"/>
      <c r="IE57" s="34"/>
      <c r="IF57" s="35"/>
      <c r="IG57" s="35"/>
      <c r="IH57" s="35"/>
      <c r="II57" s="35"/>
    </row>
    <row r="58" spans="1:243" s="33" customFormat="1" ht="126">
      <c r="A58" s="68">
        <v>23</v>
      </c>
      <c r="B58" s="78" t="s">
        <v>152</v>
      </c>
      <c r="C58" s="79"/>
      <c r="D58" s="64"/>
      <c r="E58" s="65"/>
      <c r="F58" s="28"/>
      <c r="G58" s="36"/>
      <c r="H58" s="36"/>
      <c r="I58" s="29" t="s">
        <v>33</v>
      </c>
      <c r="J58" s="30">
        <f t="shared" si="0"/>
        <v>1</v>
      </c>
      <c r="K58" s="31" t="s">
        <v>34</v>
      </c>
      <c r="L58" s="31" t="s">
        <v>4</v>
      </c>
      <c r="M58" s="65"/>
      <c r="N58" s="37"/>
      <c r="O58" s="37"/>
      <c r="P58" s="38"/>
      <c r="Q58" s="37"/>
      <c r="R58" s="37"/>
      <c r="S58" s="39"/>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69"/>
      <c r="BB58" s="69"/>
      <c r="BC58" s="67"/>
      <c r="IA58" s="34">
        <v>23</v>
      </c>
      <c r="IB58" s="62" t="s">
        <v>152</v>
      </c>
      <c r="IC58" s="34"/>
      <c r="ID58" s="34"/>
      <c r="IE58" s="34"/>
      <c r="IF58" s="35"/>
      <c r="IG58" s="35"/>
      <c r="IH58" s="35"/>
      <c r="II58" s="35"/>
    </row>
    <row r="59" spans="1:243" s="33" customFormat="1" ht="15.75">
      <c r="A59" s="80">
        <v>23.1</v>
      </c>
      <c r="B59" s="78" t="s">
        <v>153</v>
      </c>
      <c r="C59" s="79"/>
      <c r="D59" s="64">
        <v>50</v>
      </c>
      <c r="E59" s="65" t="s">
        <v>172</v>
      </c>
      <c r="F59" s="28">
        <v>473.21</v>
      </c>
      <c r="G59" s="36"/>
      <c r="H59" s="36"/>
      <c r="I59" s="29" t="s">
        <v>33</v>
      </c>
      <c r="J59" s="30">
        <f t="shared" si="0"/>
        <v>1</v>
      </c>
      <c r="K59" s="31" t="s">
        <v>34</v>
      </c>
      <c r="L59" s="31" t="s">
        <v>4</v>
      </c>
      <c r="M59" s="81"/>
      <c r="N59" s="37"/>
      <c r="O59" s="37"/>
      <c r="P59" s="38"/>
      <c r="Q59" s="37"/>
      <c r="R59" s="37"/>
      <c r="S59" s="39"/>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69">
        <f>total_amount_ba($B$2,$D$2,D59,F59,J59,K59,M59)</f>
        <v>0</v>
      </c>
      <c r="BB59" s="69">
        <f>BA59+SUM(N59:AZ59)</f>
        <v>0</v>
      </c>
      <c r="BC59" s="67" t="str">
        <f>SpellNumber(L59,BB59)</f>
        <v>INR Zero Only</v>
      </c>
      <c r="IA59" s="34">
        <v>23.1</v>
      </c>
      <c r="IB59" s="62" t="s">
        <v>153</v>
      </c>
      <c r="IC59" s="34"/>
      <c r="ID59" s="34">
        <v>50</v>
      </c>
      <c r="IE59" s="34" t="s">
        <v>172</v>
      </c>
      <c r="IF59" s="35"/>
      <c r="IG59" s="35"/>
      <c r="IH59" s="35"/>
      <c r="II59" s="35"/>
    </row>
    <row r="60" spans="1:243" s="33" customFormat="1" ht="15.75">
      <c r="A60" s="68">
        <v>23.2</v>
      </c>
      <c r="B60" s="78" t="s">
        <v>154</v>
      </c>
      <c r="C60" s="79"/>
      <c r="D60" s="64">
        <v>30</v>
      </c>
      <c r="E60" s="65" t="s">
        <v>172</v>
      </c>
      <c r="F60" s="28">
        <v>404.06</v>
      </c>
      <c r="G60" s="36"/>
      <c r="H60" s="36"/>
      <c r="I60" s="29" t="s">
        <v>33</v>
      </c>
      <c r="J60" s="30">
        <f>IF(I60="Less(-)",-1,1)</f>
        <v>1</v>
      </c>
      <c r="K60" s="31" t="s">
        <v>34</v>
      </c>
      <c r="L60" s="31" t="s">
        <v>4</v>
      </c>
      <c r="M60" s="81"/>
      <c r="N60" s="37"/>
      <c r="O60" s="37"/>
      <c r="P60" s="38"/>
      <c r="Q60" s="37"/>
      <c r="R60" s="37"/>
      <c r="S60" s="39"/>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69">
        <f>total_amount_ba($B$2,$D$2,D60,F60,J60,K60,M60)</f>
        <v>0</v>
      </c>
      <c r="BB60" s="69">
        <f>BA60+SUM(N60:AZ60)</f>
        <v>0</v>
      </c>
      <c r="BC60" s="67" t="str">
        <f>SpellNumber(L60,BB60)</f>
        <v>INR Zero Only</v>
      </c>
      <c r="IA60" s="34">
        <v>23.2</v>
      </c>
      <c r="IB60" s="62" t="s">
        <v>154</v>
      </c>
      <c r="IC60" s="34"/>
      <c r="ID60" s="34">
        <v>30</v>
      </c>
      <c r="IE60" s="34" t="s">
        <v>172</v>
      </c>
      <c r="IF60" s="35"/>
      <c r="IG60" s="35"/>
      <c r="IH60" s="35"/>
      <c r="II60" s="35"/>
    </row>
    <row r="61" spans="1:243" s="33" customFormat="1" ht="126">
      <c r="A61" s="68">
        <v>24</v>
      </c>
      <c r="B61" s="78" t="s">
        <v>155</v>
      </c>
      <c r="C61" s="79"/>
      <c r="D61" s="64"/>
      <c r="E61" s="65"/>
      <c r="F61" s="28"/>
      <c r="G61" s="36"/>
      <c r="H61" s="36"/>
      <c r="I61" s="29" t="s">
        <v>33</v>
      </c>
      <c r="J61" s="30">
        <f t="shared" si="0"/>
        <v>1</v>
      </c>
      <c r="K61" s="31" t="s">
        <v>34</v>
      </c>
      <c r="L61" s="31" t="s">
        <v>4</v>
      </c>
      <c r="M61" s="65"/>
      <c r="N61" s="37"/>
      <c r="O61" s="37"/>
      <c r="P61" s="38"/>
      <c r="Q61" s="37"/>
      <c r="R61" s="37"/>
      <c r="S61" s="39"/>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69"/>
      <c r="BB61" s="69"/>
      <c r="BC61" s="67"/>
      <c r="IA61" s="34">
        <v>24</v>
      </c>
      <c r="IB61" s="62" t="s">
        <v>155</v>
      </c>
      <c r="IC61" s="34"/>
      <c r="ID61" s="34"/>
      <c r="IE61" s="34"/>
      <c r="IF61" s="35"/>
      <c r="IG61" s="35"/>
      <c r="IH61" s="35"/>
      <c r="II61" s="35"/>
    </row>
    <row r="62" spans="1:243" s="33" customFormat="1" ht="15.75">
      <c r="A62" s="80">
        <v>24.1</v>
      </c>
      <c r="B62" s="78" t="s">
        <v>156</v>
      </c>
      <c r="C62" s="79"/>
      <c r="D62" s="64">
        <v>20</v>
      </c>
      <c r="E62" s="65" t="s">
        <v>172</v>
      </c>
      <c r="F62" s="28">
        <v>497</v>
      </c>
      <c r="G62" s="36"/>
      <c r="H62" s="36"/>
      <c r="I62" s="29" t="s">
        <v>33</v>
      </c>
      <c r="J62" s="30">
        <f t="shared" si="0"/>
        <v>1</v>
      </c>
      <c r="K62" s="31" t="s">
        <v>34</v>
      </c>
      <c r="L62" s="31" t="s">
        <v>4</v>
      </c>
      <c r="M62" s="81"/>
      <c r="N62" s="37"/>
      <c r="O62" s="37"/>
      <c r="P62" s="38"/>
      <c r="Q62" s="37"/>
      <c r="R62" s="37"/>
      <c r="S62" s="39"/>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69">
        <f>total_amount_ba($B$2,$D$2,D62,F62,J62,K62,M62)</f>
        <v>0</v>
      </c>
      <c r="BB62" s="69">
        <f>BA62+SUM(N62:AZ62)</f>
        <v>0</v>
      </c>
      <c r="BC62" s="67" t="str">
        <f>SpellNumber(L62,BB62)</f>
        <v>INR Zero Only</v>
      </c>
      <c r="IA62" s="34">
        <v>24.1</v>
      </c>
      <c r="IB62" s="62" t="s">
        <v>156</v>
      </c>
      <c r="IC62" s="34"/>
      <c r="ID62" s="34">
        <v>20</v>
      </c>
      <c r="IE62" s="34" t="s">
        <v>172</v>
      </c>
      <c r="IF62" s="35"/>
      <c r="IG62" s="35"/>
      <c r="IH62" s="35"/>
      <c r="II62" s="35"/>
    </row>
    <row r="63" spans="1:243" s="33" customFormat="1" ht="15.75">
      <c r="A63" s="80">
        <v>24.2</v>
      </c>
      <c r="B63" s="78" t="s">
        <v>157</v>
      </c>
      <c r="C63" s="79"/>
      <c r="D63" s="64">
        <v>20</v>
      </c>
      <c r="E63" s="65" t="s">
        <v>172</v>
      </c>
      <c r="F63" s="28">
        <v>278</v>
      </c>
      <c r="G63" s="36"/>
      <c r="H63" s="36"/>
      <c r="I63" s="29" t="s">
        <v>33</v>
      </c>
      <c r="J63" s="30">
        <f>IF(I63="Less(-)",-1,1)</f>
        <v>1</v>
      </c>
      <c r="K63" s="31" t="s">
        <v>34</v>
      </c>
      <c r="L63" s="31" t="s">
        <v>4</v>
      </c>
      <c r="M63" s="81"/>
      <c r="N63" s="37"/>
      <c r="O63" s="37"/>
      <c r="P63" s="38"/>
      <c r="Q63" s="37"/>
      <c r="R63" s="37"/>
      <c r="S63" s="39"/>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69">
        <f>total_amount_ba($B$2,$D$2,D63,F63,J63,K63,M63)</f>
        <v>0</v>
      </c>
      <c r="BB63" s="69">
        <f>BA63+SUM(N63:AZ63)</f>
        <v>0</v>
      </c>
      <c r="BC63" s="67" t="str">
        <f>SpellNumber(L63,BB63)</f>
        <v>INR Zero Only</v>
      </c>
      <c r="IA63" s="34">
        <v>24.2</v>
      </c>
      <c r="IB63" s="62" t="s">
        <v>157</v>
      </c>
      <c r="IC63" s="34"/>
      <c r="ID63" s="34">
        <v>20</v>
      </c>
      <c r="IE63" s="34" t="s">
        <v>172</v>
      </c>
      <c r="IF63" s="35"/>
      <c r="IG63" s="35"/>
      <c r="IH63" s="35"/>
      <c r="II63" s="35"/>
    </row>
    <row r="64" spans="1:243" s="33" customFormat="1" ht="110.25">
      <c r="A64" s="68">
        <v>25</v>
      </c>
      <c r="B64" s="78" t="s">
        <v>158</v>
      </c>
      <c r="C64" s="79"/>
      <c r="D64" s="64"/>
      <c r="E64" s="65"/>
      <c r="F64" s="28"/>
      <c r="G64" s="36"/>
      <c r="H64" s="36"/>
      <c r="I64" s="29" t="s">
        <v>33</v>
      </c>
      <c r="J64" s="30">
        <f t="shared" si="0"/>
        <v>1</v>
      </c>
      <c r="K64" s="31" t="s">
        <v>34</v>
      </c>
      <c r="L64" s="31" t="s">
        <v>4</v>
      </c>
      <c r="M64" s="65"/>
      <c r="N64" s="37"/>
      <c r="O64" s="37"/>
      <c r="P64" s="38"/>
      <c r="Q64" s="37"/>
      <c r="R64" s="37"/>
      <c r="S64" s="39"/>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69"/>
      <c r="BB64" s="69"/>
      <c r="BC64" s="67"/>
      <c r="IA64" s="34">
        <v>25</v>
      </c>
      <c r="IB64" s="62" t="s">
        <v>158</v>
      </c>
      <c r="IC64" s="34"/>
      <c r="ID64" s="34"/>
      <c r="IE64" s="34"/>
      <c r="IF64" s="35"/>
      <c r="IG64" s="35"/>
      <c r="IH64" s="35"/>
      <c r="II64" s="35"/>
    </row>
    <row r="65" spans="1:243" s="33" customFormat="1" ht="15.75">
      <c r="A65" s="68">
        <v>25.1</v>
      </c>
      <c r="B65" s="78" t="s">
        <v>159</v>
      </c>
      <c r="C65" s="79"/>
      <c r="D65" s="64">
        <v>2</v>
      </c>
      <c r="E65" s="65" t="s">
        <v>149</v>
      </c>
      <c r="F65" s="28">
        <v>4849.43</v>
      </c>
      <c r="G65" s="36"/>
      <c r="H65" s="36"/>
      <c r="I65" s="29" t="s">
        <v>33</v>
      </c>
      <c r="J65" s="30">
        <f t="shared" si="0"/>
        <v>1</v>
      </c>
      <c r="K65" s="31" t="s">
        <v>34</v>
      </c>
      <c r="L65" s="31" t="s">
        <v>4</v>
      </c>
      <c r="M65" s="81"/>
      <c r="N65" s="37"/>
      <c r="O65" s="37"/>
      <c r="P65" s="38"/>
      <c r="Q65" s="37"/>
      <c r="R65" s="37"/>
      <c r="S65" s="39"/>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69">
        <f>total_amount_ba($B$2,$D$2,D65,F65,J65,K65,M65)</f>
        <v>0</v>
      </c>
      <c r="BB65" s="69">
        <f>BA65+SUM(N65:AZ65)</f>
        <v>0</v>
      </c>
      <c r="BC65" s="67" t="str">
        <f>SpellNumber(L65,BB65)</f>
        <v>INR Zero Only</v>
      </c>
      <c r="IA65" s="34">
        <v>25.1</v>
      </c>
      <c r="IB65" s="62" t="s">
        <v>159</v>
      </c>
      <c r="IC65" s="34"/>
      <c r="ID65" s="34">
        <v>2</v>
      </c>
      <c r="IE65" s="34" t="s">
        <v>149</v>
      </c>
      <c r="IF65" s="35"/>
      <c r="IG65" s="35"/>
      <c r="IH65" s="35"/>
      <c r="II65" s="35"/>
    </row>
    <row r="66" spans="1:243" s="33" customFormat="1" ht="63">
      <c r="A66" s="68">
        <v>26</v>
      </c>
      <c r="B66" s="78" t="s">
        <v>160</v>
      </c>
      <c r="C66" s="79"/>
      <c r="D66" s="64"/>
      <c r="E66" s="65"/>
      <c r="F66" s="28"/>
      <c r="G66" s="36"/>
      <c r="H66" s="36"/>
      <c r="I66" s="29" t="s">
        <v>33</v>
      </c>
      <c r="J66" s="30">
        <f>IF(I66="Less(-)",-1,1)</f>
        <v>1</v>
      </c>
      <c r="K66" s="31" t="s">
        <v>34</v>
      </c>
      <c r="L66" s="31" t="s">
        <v>4</v>
      </c>
      <c r="M66" s="65"/>
      <c r="N66" s="37"/>
      <c r="O66" s="37"/>
      <c r="P66" s="38"/>
      <c r="Q66" s="37"/>
      <c r="R66" s="37"/>
      <c r="S66" s="39"/>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69"/>
      <c r="BB66" s="69"/>
      <c r="BC66" s="67"/>
      <c r="IA66" s="34">
        <v>26</v>
      </c>
      <c r="IB66" s="62" t="s">
        <v>160</v>
      </c>
      <c r="IC66" s="34"/>
      <c r="ID66" s="34"/>
      <c r="IE66" s="34"/>
      <c r="IF66" s="35"/>
      <c r="IG66" s="35"/>
      <c r="IH66" s="35"/>
      <c r="II66" s="35"/>
    </row>
    <row r="67" spans="1:243" s="33" customFormat="1" ht="31.5">
      <c r="A67" s="68">
        <v>26.1</v>
      </c>
      <c r="B67" s="78" t="s">
        <v>161</v>
      </c>
      <c r="C67" s="79"/>
      <c r="D67" s="64">
        <v>4</v>
      </c>
      <c r="E67" s="65" t="s">
        <v>149</v>
      </c>
      <c r="F67" s="28">
        <v>2972.18</v>
      </c>
      <c r="G67" s="36"/>
      <c r="H67" s="36"/>
      <c r="I67" s="29" t="s">
        <v>33</v>
      </c>
      <c r="J67" s="30">
        <f t="shared" si="0"/>
        <v>1</v>
      </c>
      <c r="K67" s="31" t="s">
        <v>34</v>
      </c>
      <c r="L67" s="31" t="s">
        <v>4</v>
      </c>
      <c r="M67" s="81"/>
      <c r="N67" s="37"/>
      <c r="O67" s="37"/>
      <c r="P67" s="38"/>
      <c r="Q67" s="37"/>
      <c r="R67" s="37"/>
      <c r="S67" s="39"/>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69">
        <f>total_amount_ba($B$2,$D$2,D67,F67,J67,K67,M67)</f>
        <v>0</v>
      </c>
      <c r="BB67" s="69">
        <f>BA67+SUM(N67:AZ67)</f>
        <v>0</v>
      </c>
      <c r="BC67" s="67" t="str">
        <f>SpellNumber(L67,BB67)</f>
        <v>INR Zero Only</v>
      </c>
      <c r="IA67" s="34">
        <v>26.1</v>
      </c>
      <c r="IB67" s="62" t="s">
        <v>161</v>
      </c>
      <c r="IC67" s="34"/>
      <c r="ID67" s="34">
        <v>4</v>
      </c>
      <c r="IE67" s="34" t="s">
        <v>149</v>
      </c>
      <c r="IF67" s="35"/>
      <c r="IG67" s="35"/>
      <c r="IH67" s="35"/>
      <c r="II67" s="35"/>
    </row>
    <row r="68" spans="1:243" s="33" customFormat="1" ht="78.75">
      <c r="A68" s="68">
        <v>27</v>
      </c>
      <c r="B68" s="78" t="s">
        <v>170</v>
      </c>
      <c r="C68" s="79"/>
      <c r="D68" s="64"/>
      <c r="E68" s="65"/>
      <c r="F68" s="28"/>
      <c r="G68" s="36"/>
      <c r="H68" s="36"/>
      <c r="I68" s="29" t="s">
        <v>33</v>
      </c>
      <c r="J68" s="30">
        <f t="shared" si="0"/>
        <v>1</v>
      </c>
      <c r="K68" s="31" t="s">
        <v>34</v>
      </c>
      <c r="L68" s="31" t="s">
        <v>4</v>
      </c>
      <c r="M68" s="65"/>
      <c r="N68" s="37"/>
      <c r="O68" s="37"/>
      <c r="P68" s="38"/>
      <c r="Q68" s="37"/>
      <c r="R68" s="37"/>
      <c r="S68" s="39"/>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69"/>
      <c r="BB68" s="69"/>
      <c r="BC68" s="67"/>
      <c r="IA68" s="34">
        <v>27</v>
      </c>
      <c r="IB68" s="62" t="s">
        <v>170</v>
      </c>
      <c r="IC68" s="34"/>
      <c r="ID68" s="34"/>
      <c r="IE68" s="34"/>
      <c r="IF68" s="35"/>
      <c r="IG68" s="35"/>
      <c r="IH68" s="35"/>
      <c r="II68" s="35"/>
    </row>
    <row r="69" spans="1:243" s="33" customFormat="1" ht="22.5" customHeight="1">
      <c r="A69" s="68">
        <v>27.1</v>
      </c>
      <c r="B69" s="78" t="s">
        <v>162</v>
      </c>
      <c r="C69" s="79"/>
      <c r="D69" s="64">
        <v>2</v>
      </c>
      <c r="E69" s="65" t="s">
        <v>149</v>
      </c>
      <c r="F69" s="28">
        <v>5433.42</v>
      </c>
      <c r="G69" s="36"/>
      <c r="H69" s="36"/>
      <c r="I69" s="29" t="s">
        <v>33</v>
      </c>
      <c r="J69" s="30">
        <f t="shared" si="0"/>
        <v>1</v>
      </c>
      <c r="K69" s="31" t="s">
        <v>34</v>
      </c>
      <c r="L69" s="31" t="s">
        <v>4</v>
      </c>
      <c r="M69" s="81"/>
      <c r="N69" s="37"/>
      <c r="O69" s="37"/>
      <c r="P69" s="38"/>
      <c r="Q69" s="37"/>
      <c r="R69" s="37"/>
      <c r="S69" s="39"/>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69">
        <f>total_amount_ba($B$2,$D$2,D69,F69,J69,K69,M69)</f>
        <v>0</v>
      </c>
      <c r="BB69" s="69">
        <f>BA69+SUM(N69:AZ69)</f>
        <v>0</v>
      </c>
      <c r="BC69" s="67" t="str">
        <f>SpellNumber(L69,BB69)</f>
        <v>INR Zero Only</v>
      </c>
      <c r="IA69" s="34">
        <v>27.1</v>
      </c>
      <c r="IB69" s="62" t="s">
        <v>162</v>
      </c>
      <c r="IC69" s="34"/>
      <c r="ID69" s="34">
        <v>2</v>
      </c>
      <c r="IE69" s="34" t="s">
        <v>149</v>
      </c>
      <c r="IF69" s="35"/>
      <c r="IG69" s="35"/>
      <c r="IH69" s="35"/>
      <c r="II69" s="35"/>
    </row>
    <row r="70" spans="1:243" s="33" customFormat="1" ht="15.75">
      <c r="A70" s="68">
        <v>28</v>
      </c>
      <c r="B70" s="78" t="s">
        <v>163</v>
      </c>
      <c r="C70" s="79"/>
      <c r="D70" s="64">
        <v>2</v>
      </c>
      <c r="E70" s="65" t="s">
        <v>149</v>
      </c>
      <c r="F70" s="28">
        <v>369.66</v>
      </c>
      <c r="G70" s="36"/>
      <c r="H70" s="36"/>
      <c r="I70" s="29" t="s">
        <v>33</v>
      </c>
      <c r="J70" s="30">
        <f t="shared" si="0"/>
        <v>1</v>
      </c>
      <c r="K70" s="31" t="s">
        <v>34</v>
      </c>
      <c r="L70" s="31" t="s">
        <v>4</v>
      </c>
      <c r="M70" s="81"/>
      <c r="N70" s="37"/>
      <c r="O70" s="37"/>
      <c r="P70" s="38"/>
      <c r="Q70" s="37"/>
      <c r="R70" s="37"/>
      <c r="S70" s="39"/>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69">
        <f>total_amount_ba($B$2,$D$2,D70,F70,J70,K70,M70)</f>
        <v>0</v>
      </c>
      <c r="BB70" s="69">
        <f>BA70+SUM(N70:AZ70)</f>
        <v>0</v>
      </c>
      <c r="BC70" s="67" t="str">
        <f>SpellNumber(L70,BB70)</f>
        <v>INR Zero Only</v>
      </c>
      <c r="IA70" s="34">
        <v>28</v>
      </c>
      <c r="IB70" s="62" t="s">
        <v>163</v>
      </c>
      <c r="IC70" s="34"/>
      <c r="ID70" s="34">
        <v>2</v>
      </c>
      <c r="IE70" s="34" t="s">
        <v>149</v>
      </c>
      <c r="IF70" s="35"/>
      <c r="IG70" s="35"/>
      <c r="IH70" s="35"/>
      <c r="II70" s="35"/>
    </row>
    <row r="71" spans="1:243" s="33" customFormat="1" ht="31.5">
      <c r="A71" s="68">
        <v>29</v>
      </c>
      <c r="B71" s="78" t="s">
        <v>164</v>
      </c>
      <c r="C71" s="79"/>
      <c r="D71" s="64">
        <v>2</v>
      </c>
      <c r="E71" s="65" t="s">
        <v>149</v>
      </c>
      <c r="F71" s="28">
        <v>778</v>
      </c>
      <c r="G71" s="36"/>
      <c r="H71" s="36"/>
      <c r="I71" s="29" t="s">
        <v>33</v>
      </c>
      <c r="J71" s="30">
        <f t="shared" si="0"/>
        <v>1</v>
      </c>
      <c r="K71" s="31" t="s">
        <v>34</v>
      </c>
      <c r="L71" s="31" t="s">
        <v>4</v>
      </c>
      <c r="M71" s="81"/>
      <c r="N71" s="37"/>
      <c r="O71" s="37"/>
      <c r="P71" s="38"/>
      <c r="Q71" s="37"/>
      <c r="R71" s="37"/>
      <c r="S71" s="39"/>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69">
        <f>total_amount_ba($B$2,$D$2,D71,F71,J71,K71,M71)</f>
        <v>0</v>
      </c>
      <c r="BB71" s="69">
        <f>BA71+SUM(N71:AZ71)</f>
        <v>0</v>
      </c>
      <c r="BC71" s="67" t="str">
        <f>SpellNumber(L71,BB71)</f>
        <v>INR Zero Only</v>
      </c>
      <c r="IA71" s="34">
        <v>29</v>
      </c>
      <c r="IB71" s="62" t="s">
        <v>164</v>
      </c>
      <c r="IC71" s="34"/>
      <c r="ID71" s="34">
        <v>2</v>
      </c>
      <c r="IE71" s="34" t="s">
        <v>149</v>
      </c>
      <c r="IF71" s="35"/>
      <c r="IG71" s="35"/>
      <c r="IH71" s="35"/>
      <c r="II71" s="35"/>
    </row>
    <row r="72" spans="1:243" s="33" customFormat="1" ht="67.5" customHeight="1">
      <c r="A72" s="68">
        <v>30</v>
      </c>
      <c r="B72" s="78" t="s">
        <v>165</v>
      </c>
      <c r="C72" s="79"/>
      <c r="D72" s="64">
        <v>4</v>
      </c>
      <c r="E72" s="65" t="s">
        <v>149</v>
      </c>
      <c r="F72" s="28">
        <v>1160.26</v>
      </c>
      <c r="G72" s="36"/>
      <c r="H72" s="36"/>
      <c r="I72" s="29" t="s">
        <v>33</v>
      </c>
      <c r="J72" s="30">
        <f t="shared" si="0"/>
        <v>1</v>
      </c>
      <c r="K72" s="31" t="s">
        <v>34</v>
      </c>
      <c r="L72" s="31" t="s">
        <v>4</v>
      </c>
      <c r="M72" s="81"/>
      <c r="N72" s="37"/>
      <c r="O72" s="37"/>
      <c r="P72" s="38"/>
      <c r="Q72" s="37"/>
      <c r="R72" s="37"/>
      <c r="S72" s="39"/>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69">
        <f>total_amount_ba($B$2,$D$2,D72,F72,J72,K72,M72)</f>
        <v>0</v>
      </c>
      <c r="BB72" s="69">
        <f>BA72+SUM(N72:AZ72)</f>
        <v>0</v>
      </c>
      <c r="BC72" s="67" t="str">
        <f>SpellNumber(L72,BB72)</f>
        <v>INR Zero Only</v>
      </c>
      <c r="IA72" s="34">
        <v>30</v>
      </c>
      <c r="IB72" s="62" t="s">
        <v>165</v>
      </c>
      <c r="IC72" s="34"/>
      <c r="ID72" s="34">
        <v>4</v>
      </c>
      <c r="IE72" s="34" t="s">
        <v>149</v>
      </c>
      <c r="IF72" s="35"/>
      <c r="IG72" s="35"/>
      <c r="IH72" s="35"/>
      <c r="II72" s="35"/>
    </row>
    <row r="73" spans="1:243" s="33" customFormat="1" ht="69.75" customHeight="1">
      <c r="A73" s="68">
        <v>31</v>
      </c>
      <c r="B73" s="78" t="s">
        <v>166</v>
      </c>
      <c r="C73" s="79"/>
      <c r="D73" s="64">
        <v>2</v>
      </c>
      <c r="E73" s="65" t="s">
        <v>149</v>
      </c>
      <c r="F73" s="28">
        <v>2172</v>
      </c>
      <c r="G73" s="36"/>
      <c r="H73" s="36"/>
      <c r="I73" s="29" t="s">
        <v>33</v>
      </c>
      <c r="J73" s="30">
        <f t="shared" si="0"/>
        <v>1</v>
      </c>
      <c r="K73" s="31" t="s">
        <v>34</v>
      </c>
      <c r="L73" s="31" t="s">
        <v>4</v>
      </c>
      <c r="M73" s="81"/>
      <c r="N73" s="37"/>
      <c r="O73" s="37"/>
      <c r="P73" s="38"/>
      <c r="Q73" s="37"/>
      <c r="R73" s="37"/>
      <c r="S73" s="39"/>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69">
        <f>total_amount_ba($B$2,$D$2,D73,F73,J73,K73,M73)</f>
        <v>0</v>
      </c>
      <c r="BB73" s="69">
        <f>BA73+SUM(N73:AZ73)</f>
        <v>0</v>
      </c>
      <c r="BC73" s="67" t="str">
        <f>SpellNumber(L73,BB73)</f>
        <v>INR Zero Only</v>
      </c>
      <c r="IA73" s="34">
        <v>31</v>
      </c>
      <c r="IB73" s="62" t="s">
        <v>166</v>
      </c>
      <c r="IC73" s="34"/>
      <c r="ID73" s="34">
        <v>2</v>
      </c>
      <c r="IE73" s="34" t="s">
        <v>149</v>
      </c>
      <c r="IF73" s="35"/>
      <c r="IG73" s="35"/>
      <c r="IH73" s="35"/>
      <c r="II73" s="35"/>
    </row>
    <row r="74" spans="1:243" s="33" customFormat="1" ht="78.75">
      <c r="A74" s="68">
        <v>32</v>
      </c>
      <c r="B74" s="78" t="s">
        <v>171</v>
      </c>
      <c r="C74" s="79"/>
      <c r="D74" s="64"/>
      <c r="E74" s="65"/>
      <c r="F74" s="28"/>
      <c r="G74" s="36"/>
      <c r="H74" s="36"/>
      <c r="I74" s="29" t="s">
        <v>33</v>
      </c>
      <c r="J74" s="30">
        <f>IF(I74="Less(-)",-1,1)</f>
        <v>1</v>
      </c>
      <c r="K74" s="31" t="s">
        <v>34</v>
      </c>
      <c r="L74" s="31" t="s">
        <v>4</v>
      </c>
      <c r="M74" s="65"/>
      <c r="N74" s="37"/>
      <c r="O74" s="37"/>
      <c r="P74" s="38"/>
      <c r="Q74" s="37"/>
      <c r="R74" s="37"/>
      <c r="S74" s="39"/>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69"/>
      <c r="BB74" s="69"/>
      <c r="BC74" s="67"/>
      <c r="IA74" s="34">
        <v>32</v>
      </c>
      <c r="IB74" s="62" t="s">
        <v>171</v>
      </c>
      <c r="IC74" s="34"/>
      <c r="ID74" s="34"/>
      <c r="IE74" s="34"/>
      <c r="IF74" s="35"/>
      <c r="IG74" s="35"/>
      <c r="IH74" s="35"/>
      <c r="II74" s="35"/>
    </row>
    <row r="75" spans="1:243" s="33" customFormat="1" ht="15.75">
      <c r="A75" s="68">
        <v>32.1</v>
      </c>
      <c r="B75" s="78" t="s">
        <v>167</v>
      </c>
      <c r="C75" s="79"/>
      <c r="D75" s="64">
        <v>6</v>
      </c>
      <c r="E75" s="65" t="s">
        <v>149</v>
      </c>
      <c r="F75" s="28">
        <v>407</v>
      </c>
      <c r="G75" s="36"/>
      <c r="H75" s="36"/>
      <c r="I75" s="29" t="s">
        <v>33</v>
      </c>
      <c r="J75" s="30">
        <f t="shared" si="0"/>
        <v>1</v>
      </c>
      <c r="K75" s="31" t="s">
        <v>34</v>
      </c>
      <c r="L75" s="31" t="s">
        <v>4</v>
      </c>
      <c r="M75" s="81"/>
      <c r="N75" s="37"/>
      <c r="O75" s="37"/>
      <c r="P75" s="38"/>
      <c r="Q75" s="37"/>
      <c r="R75" s="37"/>
      <c r="S75" s="39"/>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69">
        <f>total_amount_ba($B$2,$D$2,D75,F75,J75,K75,M75)</f>
        <v>0</v>
      </c>
      <c r="BB75" s="69">
        <f>BA75+SUM(N75:AZ75)</f>
        <v>0</v>
      </c>
      <c r="BC75" s="67" t="str">
        <f>SpellNumber(L75,BB75)</f>
        <v>INR Zero Only</v>
      </c>
      <c r="IA75" s="34">
        <v>32.1</v>
      </c>
      <c r="IB75" s="62" t="s">
        <v>167</v>
      </c>
      <c r="IC75" s="34"/>
      <c r="ID75" s="34">
        <v>6</v>
      </c>
      <c r="IE75" s="34" t="s">
        <v>149</v>
      </c>
      <c r="IF75" s="35"/>
      <c r="IG75" s="35"/>
      <c r="IH75" s="35"/>
      <c r="II75" s="35"/>
    </row>
    <row r="76" spans="1:243" s="33" customFormat="1" ht="51.75" customHeight="1">
      <c r="A76" s="68">
        <v>33</v>
      </c>
      <c r="B76" s="78" t="s">
        <v>168</v>
      </c>
      <c r="C76" s="79"/>
      <c r="D76" s="64"/>
      <c r="E76" s="65"/>
      <c r="F76" s="28"/>
      <c r="G76" s="36"/>
      <c r="H76" s="36"/>
      <c r="I76" s="29" t="s">
        <v>33</v>
      </c>
      <c r="J76" s="30">
        <f>IF(I76="Less(-)",-1,1)</f>
        <v>1</v>
      </c>
      <c r="K76" s="31" t="s">
        <v>34</v>
      </c>
      <c r="L76" s="31" t="s">
        <v>4</v>
      </c>
      <c r="M76" s="65"/>
      <c r="N76" s="37"/>
      <c r="O76" s="37"/>
      <c r="P76" s="38"/>
      <c r="Q76" s="37"/>
      <c r="R76" s="37"/>
      <c r="S76" s="39"/>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69"/>
      <c r="BB76" s="69"/>
      <c r="BC76" s="67"/>
      <c r="IA76" s="34">
        <v>33</v>
      </c>
      <c r="IB76" s="62" t="s">
        <v>168</v>
      </c>
      <c r="IC76" s="34"/>
      <c r="ID76" s="34"/>
      <c r="IE76" s="34"/>
      <c r="IF76" s="35"/>
      <c r="IG76" s="35"/>
      <c r="IH76" s="35"/>
      <c r="II76" s="35"/>
    </row>
    <row r="77" spans="1:243" s="33" customFormat="1" ht="51" customHeight="1">
      <c r="A77" s="68">
        <v>33.1</v>
      </c>
      <c r="B77" s="78" t="s">
        <v>169</v>
      </c>
      <c r="C77" s="79"/>
      <c r="D77" s="64">
        <v>4</v>
      </c>
      <c r="E77" s="65" t="s">
        <v>149</v>
      </c>
      <c r="F77" s="28">
        <v>553.5</v>
      </c>
      <c r="G77" s="36"/>
      <c r="H77" s="36"/>
      <c r="I77" s="29" t="s">
        <v>33</v>
      </c>
      <c r="J77" s="30">
        <f t="shared" si="0"/>
        <v>1</v>
      </c>
      <c r="K77" s="31" t="s">
        <v>34</v>
      </c>
      <c r="L77" s="31" t="s">
        <v>4</v>
      </c>
      <c r="M77" s="81"/>
      <c r="N77" s="37"/>
      <c r="O77" s="37"/>
      <c r="P77" s="38"/>
      <c r="Q77" s="37"/>
      <c r="R77" s="37"/>
      <c r="S77" s="39"/>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69">
        <f>total_amount_ba($B$2,$D$2,D77,F77,J77,K77,M77)</f>
        <v>0</v>
      </c>
      <c r="BB77" s="69">
        <f>BA77+SUM(N77:AZ77)</f>
        <v>0</v>
      </c>
      <c r="BC77" s="67" t="str">
        <f>SpellNumber(L77,BB77)</f>
        <v>INR Zero Only</v>
      </c>
      <c r="IA77" s="34">
        <v>33.1</v>
      </c>
      <c r="IB77" s="62" t="s">
        <v>169</v>
      </c>
      <c r="IC77" s="34"/>
      <c r="ID77" s="34">
        <v>4</v>
      </c>
      <c r="IE77" s="34" t="s">
        <v>149</v>
      </c>
      <c r="IF77" s="35"/>
      <c r="IG77" s="35"/>
      <c r="IH77" s="35"/>
      <c r="II77" s="35"/>
    </row>
    <row r="78" spans="1:243" s="33" customFormat="1" ht="18.75" customHeight="1">
      <c r="A78" s="68">
        <v>34</v>
      </c>
      <c r="B78" s="90" t="s">
        <v>94</v>
      </c>
      <c r="C78" s="79"/>
      <c r="D78" s="64"/>
      <c r="E78" s="65"/>
      <c r="F78" s="28"/>
      <c r="G78" s="36"/>
      <c r="H78" s="36"/>
      <c r="I78" s="29" t="s">
        <v>33</v>
      </c>
      <c r="J78" s="30">
        <f>IF(I78="Less(-)",-1,1)</f>
        <v>1</v>
      </c>
      <c r="K78" s="31" t="s">
        <v>34</v>
      </c>
      <c r="L78" s="31" t="s">
        <v>4</v>
      </c>
      <c r="M78" s="65"/>
      <c r="N78" s="37"/>
      <c r="O78" s="37"/>
      <c r="P78" s="38"/>
      <c r="Q78" s="37"/>
      <c r="R78" s="37"/>
      <c r="S78" s="39"/>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69"/>
      <c r="BB78" s="69"/>
      <c r="BC78" s="67"/>
      <c r="IA78" s="34">
        <v>34</v>
      </c>
      <c r="IB78" s="62" t="s">
        <v>94</v>
      </c>
      <c r="IC78" s="34"/>
      <c r="ID78" s="34"/>
      <c r="IE78" s="34"/>
      <c r="IF78" s="35"/>
      <c r="IG78" s="35"/>
      <c r="IH78" s="35"/>
      <c r="II78" s="35"/>
    </row>
    <row r="79" spans="1:243" s="33" customFormat="1" ht="141.75">
      <c r="A79" s="68">
        <v>35</v>
      </c>
      <c r="B79" s="78" t="s">
        <v>95</v>
      </c>
      <c r="C79" s="79"/>
      <c r="D79" s="64"/>
      <c r="E79" s="65"/>
      <c r="F79" s="28"/>
      <c r="G79" s="36"/>
      <c r="H79" s="36"/>
      <c r="I79" s="29" t="s">
        <v>33</v>
      </c>
      <c r="J79" s="30">
        <f aca="true" t="shared" si="1" ref="J79:J132">IF(I79="Less(-)",-1,1)</f>
        <v>1</v>
      </c>
      <c r="K79" s="31" t="s">
        <v>34</v>
      </c>
      <c r="L79" s="31" t="s">
        <v>4</v>
      </c>
      <c r="M79" s="65"/>
      <c r="N79" s="37"/>
      <c r="O79" s="37"/>
      <c r="P79" s="38"/>
      <c r="Q79" s="37"/>
      <c r="R79" s="37"/>
      <c r="S79" s="39"/>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69"/>
      <c r="BB79" s="69"/>
      <c r="BC79" s="67"/>
      <c r="IA79" s="34">
        <v>35</v>
      </c>
      <c r="IB79" s="62" t="s">
        <v>95</v>
      </c>
      <c r="IC79" s="34"/>
      <c r="ID79" s="34"/>
      <c r="IE79" s="34"/>
      <c r="IF79" s="35"/>
      <c r="IG79" s="35"/>
      <c r="IH79" s="35"/>
      <c r="II79" s="35"/>
    </row>
    <row r="80" spans="1:243" s="33" customFormat="1" ht="15.75">
      <c r="A80" s="80">
        <v>35.1</v>
      </c>
      <c r="B80" s="78" t="s">
        <v>96</v>
      </c>
      <c r="C80" s="79"/>
      <c r="D80" s="64">
        <v>65</v>
      </c>
      <c r="E80" s="65" t="s">
        <v>147</v>
      </c>
      <c r="F80" s="28">
        <v>960</v>
      </c>
      <c r="G80" s="36"/>
      <c r="H80" s="36"/>
      <c r="I80" s="29" t="s">
        <v>33</v>
      </c>
      <c r="J80" s="30">
        <f t="shared" si="1"/>
        <v>1</v>
      </c>
      <c r="K80" s="31" t="s">
        <v>34</v>
      </c>
      <c r="L80" s="31" t="s">
        <v>4</v>
      </c>
      <c r="M80" s="81"/>
      <c r="N80" s="37"/>
      <c r="O80" s="37"/>
      <c r="P80" s="38"/>
      <c r="Q80" s="37"/>
      <c r="R80" s="37"/>
      <c r="S80" s="39"/>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69">
        <f>total_amount_ba($B$2,$D$2,D80,F80,J80,K80,M80)</f>
        <v>0</v>
      </c>
      <c r="BB80" s="69">
        <f>BA80+SUM(N80:AZ80)</f>
        <v>0</v>
      </c>
      <c r="BC80" s="67" t="str">
        <f>SpellNumber(L80,BB80)</f>
        <v>INR Zero Only</v>
      </c>
      <c r="IA80" s="34">
        <v>35.1</v>
      </c>
      <c r="IB80" s="62" t="s">
        <v>96</v>
      </c>
      <c r="IC80" s="34"/>
      <c r="ID80" s="34">
        <v>65</v>
      </c>
      <c r="IE80" s="34" t="s">
        <v>147</v>
      </c>
      <c r="IF80" s="35"/>
      <c r="IG80" s="35"/>
      <c r="IH80" s="35"/>
      <c r="II80" s="35"/>
    </row>
    <row r="81" spans="1:243" s="33" customFormat="1" ht="126">
      <c r="A81" s="68">
        <v>36</v>
      </c>
      <c r="B81" s="78" t="s">
        <v>97</v>
      </c>
      <c r="C81" s="79"/>
      <c r="D81" s="64"/>
      <c r="E81" s="65"/>
      <c r="F81" s="28"/>
      <c r="G81" s="36"/>
      <c r="H81" s="36"/>
      <c r="I81" s="29" t="s">
        <v>33</v>
      </c>
      <c r="J81" s="30">
        <f>IF(I81="Less(-)",-1,1)</f>
        <v>1</v>
      </c>
      <c r="K81" s="31" t="s">
        <v>34</v>
      </c>
      <c r="L81" s="31" t="s">
        <v>4</v>
      </c>
      <c r="M81" s="65"/>
      <c r="N81" s="37"/>
      <c r="O81" s="37"/>
      <c r="P81" s="38"/>
      <c r="Q81" s="37"/>
      <c r="R81" s="37"/>
      <c r="S81" s="39"/>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69"/>
      <c r="BB81" s="69"/>
      <c r="BC81" s="67"/>
      <c r="IA81" s="34">
        <v>36</v>
      </c>
      <c r="IB81" s="62" t="s">
        <v>97</v>
      </c>
      <c r="IC81" s="34"/>
      <c r="ID81" s="34"/>
      <c r="IE81" s="34"/>
      <c r="IF81" s="35"/>
      <c r="IG81" s="35"/>
      <c r="IH81" s="35"/>
      <c r="II81" s="35"/>
    </row>
    <row r="82" spans="1:243" s="33" customFormat="1" ht="15.75">
      <c r="A82" s="80">
        <v>36.1</v>
      </c>
      <c r="B82" s="78" t="s">
        <v>96</v>
      </c>
      <c r="C82" s="79"/>
      <c r="D82" s="64">
        <v>16</v>
      </c>
      <c r="E82" s="65" t="s">
        <v>147</v>
      </c>
      <c r="F82" s="28">
        <v>623</v>
      </c>
      <c r="G82" s="36"/>
      <c r="H82" s="36"/>
      <c r="I82" s="29" t="s">
        <v>33</v>
      </c>
      <c r="J82" s="30">
        <f t="shared" si="1"/>
        <v>1</v>
      </c>
      <c r="K82" s="31" t="s">
        <v>34</v>
      </c>
      <c r="L82" s="31" t="s">
        <v>4</v>
      </c>
      <c r="M82" s="81"/>
      <c r="N82" s="37"/>
      <c r="O82" s="37"/>
      <c r="P82" s="38"/>
      <c r="Q82" s="37"/>
      <c r="R82" s="37"/>
      <c r="S82" s="39"/>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69">
        <f>total_amount_ba($B$2,$D$2,D82,F82,J82,K82,M82)</f>
        <v>0</v>
      </c>
      <c r="BB82" s="69">
        <f>BA82+SUM(N82:AZ82)</f>
        <v>0</v>
      </c>
      <c r="BC82" s="67" t="str">
        <f>SpellNumber(L82,BB82)</f>
        <v>INR Zero Only</v>
      </c>
      <c r="IA82" s="34">
        <v>36.1</v>
      </c>
      <c r="IB82" s="62" t="s">
        <v>96</v>
      </c>
      <c r="IC82" s="34"/>
      <c r="ID82" s="34">
        <v>16</v>
      </c>
      <c r="IE82" s="34" t="s">
        <v>147</v>
      </c>
      <c r="IF82" s="35"/>
      <c r="IG82" s="35"/>
      <c r="IH82" s="35"/>
      <c r="II82" s="35"/>
    </row>
    <row r="83" spans="1:243" s="33" customFormat="1" ht="78.75">
      <c r="A83" s="68">
        <v>37</v>
      </c>
      <c r="B83" s="78" t="s">
        <v>98</v>
      </c>
      <c r="C83" s="79"/>
      <c r="D83" s="64"/>
      <c r="E83" s="65"/>
      <c r="F83" s="28"/>
      <c r="G83" s="36"/>
      <c r="H83" s="36"/>
      <c r="I83" s="29" t="s">
        <v>33</v>
      </c>
      <c r="J83" s="30">
        <f t="shared" si="1"/>
        <v>1</v>
      </c>
      <c r="K83" s="31" t="s">
        <v>34</v>
      </c>
      <c r="L83" s="31" t="s">
        <v>4</v>
      </c>
      <c r="M83" s="65"/>
      <c r="N83" s="37"/>
      <c r="O83" s="37"/>
      <c r="P83" s="38"/>
      <c r="Q83" s="37"/>
      <c r="R83" s="37"/>
      <c r="S83" s="39"/>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69"/>
      <c r="BB83" s="69"/>
      <c r="BC83" s="67"/>
      <c r="IA83" s="34">
        <v>37</v>
      </c>
      <c r="IB83" s="62" t="s">
        <v>98</v>
      </c>
      <c r="IC83" s="34"/>
      <c r="ID83" s="34"/>
      <c r="IE83" s="34"/>
      <c r="IF83" s="35"/>
      <c r="IG83" s="35"/>
      <c r="IH83" s="35"/>
      <c r="II83" s="35"/>
    </row>
    <row r="84" spans="1:243" s="33" customFormat="1" ht="15.75">
      <c r="A84" s="68">
        <v>37.1</v>
      </c>
      <c r="B84" s="78" t="s">
        <v>99</v>
      </c>
      <c r="C84" s="79"/>
      <c r="D84" s="64">
        <v>180</v>
      </c>
      <c r="E84" s="65" t="s">
        <v>148</v>
      </c>
      <c r="F84" s="28">
        <v>179</v>
      </c>
      <c r="G84" s="36"/>
      <c r="H84" s="36"/>
      <c r="I84" s="29" t="s">
        <v>33</v>
      </c>
      <c r="J84" s="30">
        <f t="shared" si="1"/>
        <v>1</v>
      </c>
      <c r="K84" s="31" t="s">
        <v>34</v>
      </c>
      <c r="L84" s="31" t="s">
        <v>4</v>
      </c>
      <c r="M84" s="81"/>
      <c r="N84" s="37"/>
      <c r="O84" s="37"/>
      <c r="P84" s="38"/>
      <c r="Q84" s="37"/>
      <c r="R84" s="37"/>
      <c r="S84" s="39"/>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69">
        <f>total_amount_ba($B$2,$D$2,D84,F84,J84,K84,M84)</f>
        <v>0</v>
      </c>
      <c r="BB84" s="69">
        <f>BA84+SUM(N84:AZ84)</f>
        <v>0</v>
      </c>
      <c r="BC84" s="67" t="str">
        <f>SpellNumber(L84,BB84)</f>
        <v>INR Zero Only</v>
      </c>
      <c r="IA84" s="34">
        <v>37.1</v>
      </c>
      <c r="IB84" s="62" t="s">
        <v>99</v>
      </c>
      <c r="IC84" s="34"/>
      <c r="ID84" s="34">
        <v>180</v>
      </c>
      <c r="IE84" s="34" t="s">
        <v>148</v>
      </c>
      <c r="IF84" s="35"/>
      <c r="IG84" s="35"/>
      <c r="IH84" s="35"/>
      <c r="II84" s="35"/>
    </row>
    <row r="85" spans="1:243" s="33" customFormat="1" ht="15.75">
      <c r="A85" s="68">
        <v>37.2</v>
      </c>
      <c r="B85" s="78" t="s">
        <v>100</v>
      </c>
      <c r="C85" s="79"/>
      <c r="D85" s="64">
        <v>150</v>
      </c>
      <c r="E85" s="65" t="s">
        <v>148</v>
      </c>
      <c r="F85" s="28">
        <v>205</v>
      </c>
      <c r="G85" s="36"/>
      <c r="H85" s="36"/>
      <c r="I85" s="29" t="s">
        <v>33</v>
      </c>
      <c r="J85" s="30">
        <f>IF(I85="Less(-)",-1,1)</f>
        <v>1</v>
      </c>
      <c r="K85" s="31" t="s">
        <v>34</v>
      </c>
      <c r="L85" s="31" t="s">
        <v>4</v>
      </c>
      <c r="M85" s="81"/>
      <c r="N85" s="37"/>
      <c r="O85" s="37"/>
      <c r="P85" s="38"/>
      <c r="Q85" s="37"/>
      <c r="R85" s="37"/>
      <c r="S85" s="39"/>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69">
        <f>total_amount_ba($B$2,$D$2,D85,F85,J85,K85,M85)</f>
        <v>0</v>
      </c>
      <c r="BB85" s="69">
        <f>BA85+SUM(N85:AZ85)</f>
        <v>0</v>
      </c>
      <c r="BC85" s="67" t="str">
        <f>SpellNumber(L85,BB85)</f>
        <v>INR Zero Only</v>
      </c>
      <c r="IA85" s="34">
        <v>37.2</v>
      </c>
      <c r="IB85" s="62" t="s">
        <v>100</v>
      </c>
      <c r="IC85" s="34"/>
      <c r="ID85" s="34">
        <v>150</v>
      </c>
      <c r="IE85" s="34" t="s">
        <v>148</v>
      </c>
      <c r="IF85" s="35"/>
      <c r="IG85" s="35"/>
      <c r="IH85" s="35"/>
      <c r="II85" s="35"/>
    </row>
    <row r="86" spans="1:243" s="33" customFormat="1" ht="15.75">
      <c r="A86" s="68">
        <v>37.3</v>
      </c>
      <c r="B86" s="78" t="s">
        <v>101</v>
      </c>
      <c r="C86" s="79"/>
      <c r="D86" s="64">
        <v>375</v>
      </c>
      <c r="E86" s="65" t="s">
        <v>148</v>
      </c>
      <c r="F86" s="28">
        <v>245</v>
      </c>
      <c r="G86" s="36"/>
      <c r="H86" s="36"/>
      <c r="I86" s="29" t="s">
        <v>33</v>
      </c>
      <c r="J86" s="30">
        <f>IF(I86="Less(-)",-1,1)</f>
        <v>1</v>
      </c>
      <c r="K86" s="31" t="s">
        <v>34</v>
      </c>
      <c r="L86" s="31" t="s">
        <v>4</v>
      </c>
      <c r="M86" s="81"/>
      <c r="N86" s="37"/>
      <c r="O86" s="37"/>
      <c r="P86" s="38"/>
      <c r="Q86" s="37"/>
      <c r="R86" s="37"/>
      <c r="S86" s="39"/>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69">
        <f>total_amount_ba($B$2,$D$2,D86,F86,J86,K86,M86)</f>
        <v>0</v>
      </c>
      <c r="BB86" s="69">
        <f>BA86+SUM(N86:AZ86)</f>
        <v>0</v>
      </c>
      <c r="BC86" s="67" t="str">
        <f>SpellNumber(L86,BB86)</f>
        <v>INR Zero Only</v>
      </c>
      <c r="IA86" s="34">
        <v>37.3</v>
      </c>
      <c r="IB86" s="62" t="s">
        <v>101</v>
      </c>
      <c r="IC86" s="34"/>
      <c r="ID86" s="34">
        <v>375</v>
      </c>
      <c r="IE86" s="34" t="s">
        <v>148</v>
      </c>
      <c r="IF86" s="35"/>
      <c r="IG86" s="35"/>
      <c r="IH86" s="35"/>
      <c r="II86" s="35"/>
    </row>
    <row r="87" spans="1:243" s="33" customFormat="1" ht="21" customHeight="1">
      <c r="A87" s="68">
        <v>37.4</v>
      </c>
      <c r="B87" s="78" t="s">
        <v>102</v>
      </c>
      <c r="C87" s="79"/>
      <c r="D87" s="64">
        <v>15</v>
      </c>
      <c r="E87" s="65" t="s">
        <v>148</v>
      </c>
      <c r="F87" s="28">
        <v>483</v>
      </c>
      <c r="G87" s="36"/>
      <c r="H87" s="36"/>
      <c r="I87" s="29" t="s">
        <v>33</v>
      </c>
      <c r="J87" s="30">
        <f>IF(I87="Less(-)",-1,1)</f>
        <v>1</v>
      </c>
      <c r="K87" s="31" t="s">
        <v>34</v>
      </c>
      <c r="L87" s="31" t="s">
        <v>4</v>
      </c>
      <c r="M87" s="81"/>
      <c r="N87" s="37"/>
      <c r="O87" s="37"/>
      <c r="P87" s="38"/>
      <c r="Q87" s="37"/>
      <c r="R87" s="37"/>
      <c r="S87" s="39"/>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69">
        <f>total_amount_ba($B$2,$D$2,D87,F87,J87,K87,M87)</f>
        <v>0</v>
      </c>
      <c r="BB87" s="69">
        <f>BA87+SUM(N87:AZ87)</f>
        <v>0</v>
      </c>
      <c r="BC87" s="67" t="str">
        <f>SpellNumber(L87,BB87)</f>
        <v>INR Zero Only</v>
      </c>
      <c r="IA87" s="34">
        <v>37.4</v>
      </c>
      <c r="IB87" s="62" t="s">
        <v>102</v>
      </c>
      <c r="IC87" s="34"/>
      <c r="ID87" s="34">
        <v>15</v>
      </c>
      <c r="IE87" s="34" t="s">
        <v>148</v>
      </c>
      <c r="IF87" s="35"/>
      <c r="IG87" s="35"/>
      <c r="IH87" s="35"/>
      <c r="II87" s="35"/>
    </row>
    <row r="88" spans="1:243" s="33" customFormat="1" ht="66" customHeight="1">
      <c r="A88" s="68">
        <v>38</v>
      </c>
      <c r="B88" s="78" t="s">
        <v>103</v>
      </c>
      <c r="C88" s="79"/>
      <c r="D88" s="64">
        <v>15</v>
      </c>
      <c r="E88" s="65" t="s">
        <v>149</v>
      </c>
      <c r="F88" s="28">
        <v>492</v>
      </c>
      <c r="G88" s="36"/>
      <c r="H88" s="36"/>
      <c r="I88" s="29" t="s">
        <v>33</v>
      </c>
      <c r="J88" s="30">
        <f t="shared" si="1"/>
        <v>1</v>
      </c>
      <c r="K88" s="31" t="s">
        <v>34</v>
      </c>
      <c r="L88" s="31" t="s">
        <v>4</v>
      </c>
      <c r="M88" s="81"/>
      <c r="N88" s="37"/>
      <c r="O88" s="37"/>
      <c r="P88" s="38"/>
      <c r="Q88" s="37"/>
      <c r="R88" s="37"/>
      <c r="S88" s="39"/>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69">
        <f>total_amount_ba($B$2,$D$2,D88,F88,J88,K88,M88)</f>
        <v>0</v>
      </c>
      <c r="BB88" s="69">
        <f>BA88+SUM(N88:AZ88)</f>
        <v>0</v>
      </c>
      <c r="BC88" s="67" t="str">
        <f>SpellNumber(L88,BB88)</f>
        <v>INR Zero Only</v>
      </c>
      <c r="IA88" s="34">
        <v>38</v>
      </c>
      <c r="IB88" s="62" t="s">
        <v>103</v>
      </c>
      <c r="IC88" s="34"/>
      <c r="ID88" s="34">
        <v>15</v>
      </c>
      <c r="IE88" s="34" t="s">
        <v>149</v>
      </c>
      <c r="IF88" s="35"/>
      <c r="IG88" s="35"/>
      <c r="IH88" s="35"/>
      <c r="II88" s="35"/>
    </row>
    <row r="89" spans="1:243" s="33" customFormat="1" ht="67.5" customHeight="1">
      <c r="A89" s="68">
        <v>39</v>
      </c>
      <c r="B89" s="78" t="s">
        <v>104</v>
      </c>
      <c r="C89" s="79"/>
      <c r="D89" s="64">
        <v>25</v>
      </c>
      <c r="E89" s="65" t="s">
        <v>149</v>
      </c>
      <c r="F89" s="28">
        <v>607</v>
      </c>
      <c r="G89" s="36"/>
      <c r="H89" s="36"/>
      <c r="I89" s="29" t="s">
        <v>33</v>
      </c>
      <c r="J89" s="30">
        <f t="shared" si="1"/>
        <v>1</v>
      </c>
      <c r="K89" s="31" t="s">
        <v>34</v>
      </c>
      <c r="L89" s="31" t="s">
        <v>4</v>
      </c>
      <c r="M89" s="81"/>
      <c r="N89" s="37"/>
      <c r="O89" s="37"/>
      <c r="P89" s="38"/>
      <c r="Q89" s="37"/>
      <c r="R89" s="37"/>
      <c r="S89" s="39"/>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69">
        <f>total_amount_ba($B$2,$D$2,D89,F89,J89,K89,M89)</f>
        <v>0</v>
      </c>
      <c r="BB89" s="69">
        <f>BA89+SUM(N89:AZ89)</f>
        <v>0</v>
      </c>
      <c r="BC89" s="67" t="str">
        <f>SpellNumber(L89,BB89)</f>
        <v>INR Zero Only</v>
      </c>
      <c r="IA89" s="34">
        <v>39</v>
      </c>
      <c r="IB89" s="62" t="s">
        <v>104</v>
      </c>
      <c r="IC89" s="34"/>
      <c r="ID89" s="34">
        <v>25</v>
      </c>
      <c r="IE89" s="34" t="s">
        <v>149</v>
      </c>
      <c r="IF89" s="35"/>
      <c r="IG89" s="35"/>
      <c r="IH89" s="35"/>
      <c r="II89" s="35"/>
    </row>
    <row r="90" spans="1:243" s="33" customFormat="1" ht="47.25">
      <c r="A90" s="68">
        <v>40</v>
      </c>
      <c r="B90" s="78" t="s">
        <v>105</v>
      </c>
      <c r="C90" s="79"/>
      <c r="D90" s="64">
        <v>35</v>
      </c>
      <c r="E90" s="65" t="s">
        <v>149</v>
      </c>
      <c r="F90" s="28">
        <v>80</v>
      </c>
      <c r="G90" s="36"/>
      <c r="H90" s="36"/>
      <c r="I90" s="29" t="s">
        <v>33</v>
      </c>
      <c r="J90" s="30">
        <f t="shared" si="1"/>
        <v>1</v>
      </c>
      <c r="K90" s="31" t="s">
        <v>34</v>
      </c>
      <c r="L90" s="31" t="s">
        <v>4</v>
      </c>
      <c r="M90" s="81"/>
      <c r="N90" s="37"/>
      <c r="O90" s="37"/>
      <c r="P90" s="38"/>
      <c r="Q90" s="37"/>
      <c r="R90" s="37"/>
      <c r="S90" s="39"/>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69">
        <f>total_amount_ba($B$2,$D$2,D90,F90,J90,K90,M90)</f>
        <v>0</v>
      </c>
      <c r="BB90" s="69">
        <f>BA90+SUM(N90:AZ90)</f>
        <v>0</v>
      </c>
      <c r="BC90" s="67" t="str">
        <f>SpellNumber(L90,BB90)</f>
        <v>INR Zero Only</v>
      </c>
      <c r="IA90" s="34">
        <v>40</v>
      </c>
      <c r="IB90" s="62" t="s">
        <v>105</v>
      </c>
      <c r="IC90" s="34"/>
      <c r="ID90" s="34">
        <v>35</v>
      </c>
      <c r="IE90" s="34" t="s">
        <v>149</v>
      </c>
      <c r="IF90" s="35"/>
      <c r="IG90" s="35"/>
      <c r="IH90" s="35"/>
      <c r="II90" s="35"/>
    </row>
    <row r="91" spans="1:243" s="33" customFormat="1" ht="68.25" customHeight="1">
      <c r="A91" s="68">
        <v>41</v>
      </c>
      <c r="B91" s="78" t="s">
        <v>106</v>
      </c>
      <c r="C91" s="79"/>
      <c r="D91" s="64"/>
      <c r="E91" s="65"/>
      <c r="F91" s="28"/>
      <c r="G91" s="36"/>
      <c r="H91" s="36"/>
      <c r="I91" s="29" t="s">
        <v>33</v>
      </c>
      <c r="J91" s="30">
        <f>IF(I91="Less(-)",-1,1)</f>
        <v>1</v>
      </c>
      <c r="K91" s="31" t="s">
        <v>34</v>
      </c>
      <c r="L91" s="31" t="s">
        <v>4</v>
      </c>
      <c r="M91" s="65"/>
      <c r="N91" s="37"/>
      <c r="O91" s="37"/>
      <c r="P91" s="38"/>
      <c r="Q91" s="37"/>
      <c r="R91" s="37"/>
      <c r="S91" s="39"/>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69"/>
      <c r="BB91" s="69"/>
      <c r="BC91" s="67"/>
      <c r="IA91" s="34">
        <v>41</v>
      </c>
      <c r="IB91" s="62" t="s">
        <v>106</v>
      </c>
      <c r="IC91" s="34"/>
      <c r="ID91" s="34"/>
      <c r="IE91" s="34"/>
      <c r="IF91" s="35"/>
      <c r="IG91" s="35"/>
      <c r="IH91" s="35"/>
      <c r="II91" s="35"/>
    </row>
    <row r="92" spans="1:243" s="33" customFormat="1" ht="15.75">
      <c r="A92" s="68">
        <v>41.1</v>
      </c>
      <c r="B92" s="78" t="s">
        <v>107</v>
      </c>
      <c r="C92" s="79"/>
      <c r="D92" s="64">
        <v>50</v>
      </c>
      <c r="E92" s="65" t="s">
        <v>148</v>
      </c>
      <c r="F92" s="28">
        <v>110</v>
      </c>
      <c r="G92" s="36"/>
      <c r="H92" s="36"/>
      <c r="I92" s="29" t="s">
        <v>33</v>
      </c>
      <c r="J92" s="30">
        <f t="shared" si="1"/>
        <v>1</v>
      </c>
      <c r="K92" s="31" t="s">
        <v>34</v>
      </c>
      <c r="L92" s="31" t="s">
        <v>4</v>
      </c>
      <c r="M92" s="81"/>
      <c r="N92" s="37"/>
      <c r="O92" s="37"/>
      <c r="P92" s="38"/>
      <c r="Q92" s="37"/>
      <c r="R92" s="37"/>
      <c r="S92" s="39"/>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69">
        <f>total_amount_ba($B$2,$D$2,D92,F92,J92,K92,M92)</f>
        <v>0</v>
      </c>
      <c r="BB92" s="69">
        <f>BA92+SUM(N92:AZ92)</f>
        <v>0</v>
      </c>
      <c r="BC92" s="67" t="str">
        <f>SpellNumber(L92,BB92)</f>
        <v>INR Zero Only</v>
      </c>
      <c r="IA92" s="34">
        <v>41.1</v>
      </c>
      <c r="IB92" s="62" t="s">
        <v>107</v>
      </c>
      <c r="IC92" s="34"/>
      <c r="ID92" s="34">
        <v>50</v>
      </c>
      <c r="IE92" s="34" t="s">
        <v>148</v>
      </c>
      <c r="IF92" s="35"/>
      <c r="IG92" s="35"/>
      <c r="IH92" s="35"/>
      <c r="II92" s="35"/>
    </row>
    <row r="93" spans="1:243" s="33" customFormat="1" ht="15.75">
      <c r="A93" s="68">
        <v>41.2</v>
      </c>
      <c r="B93" s="78" t="s">
        <v>108</v>
      </c>
      <c r="C93" s="79"/>
      <c r="D93" s="64">
        <v>50</v>
      </c>
      <c r="E93" s="65" t="s">
        <v>148</v>
      </c>
      <c r="F93" s="28">
        <v>113</v>
      </c>
      <c r="G93" s="36"/>
      <c r="H93" s="36"/>
      <c r="I93" s="29" t="s">
        <v>33</v>
      </c>
      <c r="J93" s="30">
        <f>IF(I93="Less(-)",-1,1)</f>
        <v>1</v>
      </c>
      <c r="K93" s="31" t="s">
        <v>34</v>
      </c>
      <c r="L93" s="31" t="s">
        <v>4</v>
      </c>
      <c r="M93" s="81"/>
      <c r="N93" s="37"/>
      <c r="O93" s="37"/>
      <c r="P93" s="38"/>
      <c r="Q93" s="37"/>
      <c r="R93" s="37"/>
      <c r="S93" s="39"/>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69">
        <f>total_amount_ba($B$2,$D$2,D93,F93,J93,K93,M93)</f>
        <v>0</v>
      </c>
      <c r="BB93" s="69">
        <f>BA93+SUM(N93:AZ93)</f>
        <v>0</v>
      </c>
      <c r="BC93" s="67" t="str">
        <f>SpellNumber(L93,BB93)</f>
        <v>INR Zero Only</v>
      </c>
      <c r="IA93" s="34">
        <v>41.2</v>
      </c>
      <c r="IB93" s="62" t="s">
        <v>108</v>
      </c>
      <c r="IC93" s="34"/>
      <c r="ID93" s="34">
        <v>50</v>
      </c>
      <c r="IE93" s="34" t="s">
        <v>148</v>
      </c>
      <c r="IF93" s="35"/>
      <c r="IG93" s="35"/>
      <c r="IH93" s="35"/>
      <c r="II93" s="35"/>
    </row>
    <row r="94" spans="1:243" s="33" customFormat="1" ht="37.5" customHeight="1">
      <c r="A94" s="68">
        <v>42</v>
      </c>
      <c r="B94" s="78" t="s">
        <v>109</v>
      </c>
      <c r="C94" s="79"/>
      <c r="D94" s="64">
        <v>3</v>
      </c>
      <c r="E94" s="65" t="s">
        <v>149</v>
      </c>
      <c r="F94" s="28">
        <v>143</v>
      </c>
      <c r="G94" s="36"/>
      <c r="H94" s="36"/>
      <c r="I94" s="29" t="s">
        <v>33</v>
      </c>
      <c r="J94" s="30">
        <f t="shared" si="1"/>
        <v>1</v>
      </c>
      <c r="K94" s="31" t="s">
        <v>34</v>
      </c>
      <c r="L94" s="31" t="s">
        <v>4</v>
      </c>
      <c r="M94" s="81"/>
      <c r="N94" s="37"/>
      <c r="O94" s="37"/>
      <c r="P94" s="38"/>
      <c r="Q94" s="37"/>
      <c r="R94" s="37"/>
      <c r="S94" s="39"/>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69">
        <f>total_amount_ba($B$2,$D$2,D94,F94,J94,K94,M94)</f>
        <v>0</v>
      </c>
      <c r="BB94" s="69">
        <f>BA94+SUM(N94:AZ94)</f>
        <v>0</v>
      </c>
      <c r="BC94" s="67" t="str">
        <f>SpellNumber(L94,BB94)</f>
        <v>INR Zero Only</v>
      </c>
      <c r="IA94" s="34">
        <v>42</v>
      </c>
      <c r="IB94" s="62" t="s">
        <v>109</v>
      </c>
      <c r="IC94" s="34"/>
      <c r="ID94" s="34">
        <v>3</v>
      </c>
      <c r="IE94" s="34" t="s">
        <v>149</v>
      </c>
      <c r="IF94" s="35"/>
      <c r="IG94" s="35"/>
      <c r="IH94" s="35"/>
      <c r="II94" s="35"/>
    </row>
    <row r="95" spans="1:243" s="33" customFormat="1" ht="50.25" customHeight="1">
      <c r="A95" s="68">
        <v>43</v>
      </c>
      <c r="B95" s="78" t="s">
        <v>110</v>
      </c>
      <c r="C95" s="79"/>
      <c r="D95" s="64">
        <v>10</v>
      </c>
      <c r="E95" s="65" t="s">
        <v>149</v>
      </c>
      <c r="F95" s="28">
        <v>39</v>
      </c>
      <c r="G95" s="36"/>
      <c r="H95" s="36"/>
      <c r="I95" s="29" t="s">
        <v>33</v>
      </c>
      <c r="J95" s="30">
        <f t="shared" si="1"/>
        <v>1</v>
      </c>
      <c r="K95" s="31" t="s">
        <v>34</v>
      </c>
      <c r="L95" s="31" t="s">
        <v>4</v>
      </c>
      <c r="M95" s="81"/>
      <c r="N95" s="37"/>
      <c r="O95" s="37"/>
      <c r="P95" s="38"/>
      <c r="Q95" s="37"/>
      <c r="R95" s="37"/>
      <c r="S95" s="39"/>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69">
        <f>total_amount_ba($B$2,$D$2,D95,F95,J95,K95,M95)</f>
        <v>0</v>
      </c>
      <c r="BB95" s="69">
        <f>BA95+SUM(N95:AZ95)</f>
        <v>0</v>
      </c>
      <c r="BC95" s="67" t="str">
        <f>SpellNumber(L95,BB95)</f>
        <v>INR Zero Only</v>
      </c>
      <c r="IA95" s="34">
        <v>43</v>
      </c>
      <c r="IB95" s="62" t="s">
        <v>110</v>
      </c>
      <c r="IC95" s="34"/>
      <c r="ID95" s="34">
        <v>10</v>
      </c>
      <c r="IE95" s="34" t="s">
        <v>149</v>
      </c>
      <c r="IF95" s="35"/>
      <c r="IG95" s="35"/>
      <c r="IH95" s="35"/>
      <c r="II95" s="35"/>
    </row>
    <row r="96" spans="1:243" s="33" customFormat="1" ht="94.5">
      <c r="A96" s="68">
        <v>44</v>
      </c>
      <c r="B96" s="78" t="s">
        <v>111</v>
      </c>
      <c r="C96" s="79"/>
      <c r="D96" s="64"/>
      <c r="E96" s="65"/>
      <c r="F96" s="28"/>
      <c r="G96" s="36"/>
      <c r="H96" s="36"/>
      <c r="I96" s="29" t="s">
        <v>33</v>
      </c>
      <c r="J96" s="30">
        <f t="shared" si="1"/>
        <v>1</v>
      </c>
      <c r="K96" s="31" t="s">
        <v>34</v>
      </c>
      <c r="L96" s="31" t="s">
        <v>4</v>
      </c>
      <c r="M96" s="65"/>
      <c r="N96" s="37"/>
      <c r="O96" s="37"/>
      <c r="P96" s="38"/>
      <c r="Q96" s="37"/>
      <c r="R96" s="37"/>
      <c r="S96" s="39"/>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69"/>
      <c r="BB96" s="69"/>
      <c r="BC96" s="67"/>
      <c r="IA96" s="34">
        <v>44</v>
      </c>
      <c r="IB96" s="62" t="s">
        <v>111</v>
      </c>
      <c r="IC96" s="34"/>
      <c r="ID96" s="34"/>
      <c r="IE96" s="34"/>
      <c r="IF96" s="35"/>
      <c r="IG96" s="35"/>
      <c r="IH96" s="35"/>
      <c r="II96" s="35"/>
    </row>
    <row r="97" spans="1:243" s="33" customFormat="1" ht="189">
      <c r="A97" s="68">
        <v>44.1</v>
      </c>
      <c r="B97" s="78" t="s">
        <v>112</v>
      </c>
      <c r="C97" s="79"/>
      <c r="D97" s="64">
        <v>18</v>
      </c>
      <c r="E97" s="65" t="s">
        <v>149</v>
      </c>
      <c r="F97" s="28">
        <v>3643</v>
      </c>
      <c r="G97" s="36"/>
      <c r="H97" s="36"/>
      <c r="I97" s="29" t="s">
        <v>33</v>
      </c>
      <c r="J97" s="30">
        <f t="shared" si="1"/>
        <v>1</v>
      </c>
      <c r="K97" s="31" t="s">
        <v>34</v>
      </c>
      <c r="L97" s="31" t="s">
        <v>4</v>
      </c>
      <c r="M97" s="81"/>
      <c r="N97" s="37"/>
      <c r="O97" s="37"/>
      <c r="P97" s="38"/>
      <c r="Q97" s="37"/>
      <c r="R97" s="37"/>
      <c r="S97" s="39"/>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69">
        <f>total_amount_ba($B$2,$D$2,D97,F97,J97,K97,M97)</f>
        <v>0</v>
      </c>
      <c r="BB97" s="69">
        <f>BA97+SUM(N97:AZ97)</f>
        <v>0</v>
      </c>
      <c r="BC97" s="67" t="str">
        <f>SpellNumber(L97,BB97)</f>
        <v>INR Zero Only</v>
      </c>
      <c r="IA97" s="34">
        <v>44.1</v>
      </c>
      <c r="IB97" s="62" t="s">
        <v>112</v>
      </c>
      <c r="IC97" s="34"/>
      <c r="ID97" s="34">
        <v>18</v>
      </c>
      <c r="IE97" s="34" t="s">
        <v>149</v>
      </c>
      <c r="IF97" s="35"/>
      <c r="IG97" s="35"/>
      <c r="IH97" s="35"/>
      <c r="II97" s="35"/>
    </row>
    <row r="98" spans="1:243" s="33" customFormat="1" ht="141.75">
      <c r="A98" s="68">
        <v>44.2</v>
      </c>
      <c r="B98" s="78" t="s">
        <v>113</v>
      </c>
      <c r="C98" s="79"/>
      <c r="D98" s="64">
        <v>8</v>
      </c>
      <c r="E98" s="65" t="s">
        <v>149</v>
      </c>
      <c r="F98" s="28">
        <v>6655</v>
      </c>
      <c r="G98" s="36"/>
      <c r="H98" s="36"/>
      <c r="I98" s="29" t="s">
        <v>33</v>
      </c>
      <c r="J98" s="30">
        <f t="shared" si="1"/>
        <v>1</v>
      </c>
      <c r="K98" s="31" t="s">
        <v>34</v>
      </c>
      <c r="L98" s="31" t="s">
        <v>4</v>
      </c>
      <c r="M98" s="81"/>
      <c r="N98" s="37"/>
      <c r="O98" s="37"/>
      <c r="P98" s="38"/>
      <c r="Q98" s="37"/>
      <c r="R98" s="37"/>
      <c r="S98" s="39"/>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69">
        <f>total_amount_ba($B$2,$D$2,D98,F98,J98,K98,M98)</f>
        <v>0</v>
      </c>
      <c r="BB98" s="69">
        <f>BA98+SUM(N98:AZ98)</f>
        <v>0</v>
      </c>
      <c r="BC98" s="67" t="str">
        <f>SpellNumber(L98,BB98)</f>
        <v>INR Zero Only</v>
      </c>
      <c r="IA98" s="34">
        <v>44.2</v>
      </c>
      <c r="IB98" s="62" t="s">
        <v>113</v>
      </c>
      <c r="IC98" s="34"/>
      <c r="ID98" s="34">
        <v>8</v>
      </c>
      <c r="IE98" s="34" t="s">
        <v>149</v>
      </c>
      <c r="IF98" s="35"/>
      <c r="IG98" s="35"/>
      <c r="IH98" s="35"/>
      <c r="II98" s="35"/>
    </row>
    <row r="99" spans="1:243" s="33" customFormat="1" ht="141.75">
      <c r="A99" s="68">
        <v>44.3</v>
      </c>
      <c r="B99" s="78" t="s">
        <v>114</v>
      </c>
      <c r="C99" s="79"/>
      <c r="D99" s="64">
        <v>7</v>
      </c>
      <c r="E99" s="65" t="s">
        <v>149</v>
      </c>
      <c r="F99" s="28">
        <v>3140</v>
      </c>
      <c r="G99" s="36"/>
      <c r="H99" s="36"/>
      <c r="I99" s="29" t="s">
        <v>33</v>
      </c>
      <c r="J99" s="30">
        <f t="shared" si="1"/>
        <v>1</v>
      </c>
      <c r="K99" s="31" t="s">
        <v>34</v>
      </c>
      <c r="L99" s="31" t="s">
        <v>4</v>
      </c>
      <c r="M99" s="81"/>
      <c r="N99" s="37"/>
      <c r="O99" s="37"/>
      <c r="P99" s="38"/>
      <c r="Q99" s="37"/>
      <c r="R99" s="37"/>
      <c r="S99" s="39"/>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69">
        <f>total_amount_ba($B$2,$D$2,D99,F99,J99,K99,M99)</f>
        <v>0</v>
      </c>
      <c r="BB99" s="69">
        <f>BA99+SUM(N99:AZ99)</f>
        <v>0</v>
      </c>
      <c r="BC99" s="67" t="str">
        <f>SpellNumber(L99,BB99)</f>
        <v>INR Zero Only</v>
      </c>
      <c r="IA99" s="34">
        <v>44.3</v>
      </c>
      <c r="IB99" s="62" t="s">
        <v>114</v>
      </c>
      <c r="IC99" s="34"/>
      <c r="ID99" s="34">
        <v>7</v>
      </c>
      <c r="IE99" s="34" t="s">
        <v>149</v>
      </c>
      <c r="IF99" s="35"/>
      <c r="IG99" s="35"/>
      <c r="IH99" s="35"/>
      <c r="II99" s="35"/>
    </row>
    <row r="100" spans="1:243" s="33" customFormat="1" ht="126">
      <c r="A100" s="68">
        <v>44.4</v>
      </c>
      <c r="B100" s="78" t="s">
        <v>115</v>
      </c>
      <c r="C100" s="79"/>
      <c r="D100" s="64">
        <v>6</v>
      </c>
      <c r="E100" s="65" t="s">
        <v>149</v>
      </c>
      <c r="F100" s="28">
        <v>3974</v>
      </c>
      <c r="G100" s="36"/>
      <c r="H100" s="36"/>
      <c r="I100" s="29" t="s">
        <v>33</v>
      </c>
      <c r="J100" s="30">
        <f t="shared" si="1"/>
        <v>1</v>
      </c>
      <c r="K100" s="31" t="s">
        <v>34</v>
      </c>
      <c r="L100" s="31" t="s">
        <v>4</v>
      </c>
      <c r="M100" s="81"/>
      <c r="N100" s="37"/>
      <c r="O100" s="37"/>
      <c r="P100" s="38"/>
      <c r="Q100" s="37"/>
      <c r="R100" s="37"/>
      <c r="S100" s="39"/>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69">
        <f>total_amount_ba($B$2,$D$2,D100,F100,J100,K100,M100)</f>
        <v>0</v>
      </c>
      <c r="BB100" s="69">
        <f>BA100+SUM(N100:AZ100)</f>
        <v>0</v>
      </c>
      <c r="BC100" s="67" t="str">
        <f>SpellNumber(L100,BB100)</f>
        <v>INR Zero Only</v>
      </c>
      <c r="IA100" s="34">
        <v>44.4</v>
      </c>
      <c r="IB100" s="62" t="s">
        <v>115</v>
      </c>
      <c r="IC100" s="34"/>
      <c r="ID100" s="34">
        <v>6</v>
      </c>
      <c r="IE100" s="34" t="s">
        <v>149</v>
      </c>
      <c r="IF100" s="35"/>
      <c r="IG100" s="35"/>
      <c r="IH100" s="35"/>
      <c r="II100" s="35"/>
    </row>
    <row r="101" spans="1:243" s="33" customFormat="1" ht="78.75">
      <c r="A101" s="68">
        <v>44.5</v>
      </c>
      <c r="B101" s="78" t="s">
        <v>116</v>
      </c>
      <c r="C101" s="79"/>
      <c r="D101" s="64">
        <v>3</v>
      </c>
      <c r="E101" s="65" t="s">
        <v>149</v>
      </c>
      <c r="F101" s="28">
        <v>276</v>
      </c>
      <c r="G101" s="36"/>
      <c r="H101" s="36"/>
      <c r="I101" s="29" t="s">
        <v>33</v>
      </c>
      <c r="J101" s="30">
        <f t="shared" si="1"/>
        <v>1</v>
      </c>
      <c r="K101" s="31" t="s">
        <v>34</v>
      </c>
      <c r="L101" s="31" t="s">
        <v>4</v>
      </c>
      <c r="M101" s="81"/>
      <c r="N101" s="37"/>
      <c r="O101" s="37"/>
      <c r="P101" s="38"/>
      <c r="Q101" s="37"/>
      <c r="R101" s="37"/>
      <c r="S101" s="39"/>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69">
        <f>total_amount_ba($B$2,$D$2,D101,F101,J101,K101,M101)</f>
        <v>0</v>
      </c>
      <c r="BB101" s="69">
        <f>BA101+SUM(N101:AZ101)</f>
        <v>0</v>
      </c>
      <c r="BC101" s="67" t="str">
        <f>SpellNumber(L101,BB101)</f>
        <v>INR Zero Only</v>
      </c>
      <c r="IA101" s="34">
        <v>44.5</v>
      </c>
      <c r="IB101" s="62" t="s">
        <v>116</v>
      </c>
      <c r="IC101" s="34"/>
      <c r="ID101" s="34">
        <v>3</v>
      </c>
      <c r="IE101" s="34" t="s">
        <v>149</v>
      </c>
      <c r="IF101" s="35"/>
      <c r="IG101" s="35"/>
      <c r="IH101" s="35"/>
      <c r="II101" s="35"/>
    </row>
    <row r="102" spans="1:243" s="33" customFormat="1" ht="78.75">
      <c r="A102" s="68">
        <v>44.6</v>
      </c>
      <c r="B102" s="78" t="s">
        <v>117</v>
      </c>
      <c r="C102" s="79"/>
      <c r="D102" s="64">
        <v>4</v>
      </c>
      <c r="E102" s="65" t="s">
        <v>149</v>
      </c>
      <c r="F102" s="28">
        <v>262</v>
      </c>
      <c r="G102" s="36"/>
      <c r="H102" s="36"/>
      <c r="I102" s="29" t="s">
        <v>33</v>
      </c>
      <c r="J102" s="30">
        <f>IF(I102="Less(-)",-1,1)</f>
        <v>1</v>
      </c>
      <c r="K102" s="31" t="s">
        <v>34</v>
      </c>
      <c r="L102" s="31" t="s">
        <v>4</v>
      </c>
      <c r="M102" s="81"/>
      <c r="N102" s="37"/>
      <c r="O102" s="37"/>
      <c r="P102" s="38"/>
      <c r="Q102" s="37"/>
      <c r="R102" s="37"/>
      <c r="S102" s="39"/>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69">
        <f>total_amount_ba($B$2,$D$2,D102,F102,J102,K102,M102)</f>
        <v>0</v>
      </c>
      <c r="BB102" s="69">
        <f>BA102+SUM(N102:AZ102)</f>
        <v>0</v>
      </c>
      <c r="BC102" s="67" t="str">
        <f>SpellNumber(L102,BB102)</f>
        <v>INR Zero Only</v>
      </c>
      <c r="IA102" s="34">
        <v>44.6</v>
      </c>
      <c r="IB102" s="62" t="s">
        <v>117</v>
      </c>
      <c r="IC102" s="34"/>
      <c r="ID102" s="34">
        <v>4</v>
      </c>
      <c r="IE102" s="34" t="s">
        <v>149</v>
      </c>
      <c r="IF102" s="35"/>
      <c r="IG102" s="35"/>
      <c r="IH102" s="35"/>
      <c r="II102" s="35"/>
    </row>
    <row r="103" spans="1:243" s="33" customFormat="1" ht="63">
      <c r="A103" s="68">
        <v>44.7</v>
      </c>
      <c r="B103" s="78" t="s">
        <v>118</v>
      </c>
      <c r="C103" s="79"/>
      <c r="D103" s="64">
        <v>3</v>
      </c>
      <c r="E103" s="65" t="s">
        <v>149</v>
      </c>
      <c r="F103" s="28">
        <v>93</v>
      </c>
      <c r="G103" s="36"/>
      <c r="H103" s="36"/>
      <c r="I103" s="29" t="s">
        <v>33</v>
      </c>
      <c r="J103" s="30">
        <f>IF(I103="Less(-)",-1,1)</f>
        <v>1</v>
      </c>
      <c r="K103" s="31" t="s">
        <v>34</v>
      </c>
      <c r="L103" s="31" t="s">
        <v>4</v>
      </c>
      <c r="M103" s="81"/>
      <c r="N103" s="37"/>
      <c r="O103" s="37"/>
      <c r="P103" s="38"/>
      <c r="Q103" s="37"/>
      <c r="R103" s="37"/>
      <c r="S103" s="39"/>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69">
        <f>total_amount_ba($B$2,$D$2,D103,F103,J103,K103,M103)</f>
        <v>0</v>
      </c>
      <c r="BB103" s="69">
        <f>BA103+SUM(N103:AZ103)</f>
        <v>0</v>
      </c>
      <c r="BC103" s="67" t="str">
        <f>SpellNumber(L103,BB103)</f>
        <v>INR Zero Only</v>
      </c>
      <c r="IA103" s="34">
        <v>44.7</v>
      </c>
      <c r="IB103" s="62" t="s">
        <v>118</v>
      </c>
      <c r="IC103" s="34"/>
      <c r="ID103" s="34">
        <v>3</v>
      </c>
      <c r="IE103" s="34" t="s">
        <v>149</v>
      </c>
      <c r="IF103" s="35"/>
      <c r="IG103" s="35"/>
      <c r="IH103" s="35"/>
      <c r="II103" s="35"/>
    </row>
    <row r="104" spans="1:243" s="33" customFormat="1" ht="47.25">
      <c r="A104" s="68">
        <v>44.8</v>
      </c>
      <c r="B104" s="78" t="s">
        <v>119</v>
      </c>
      <c r="C104" s="79"/>
      <c r="D104" s="64">
        <v>13</v>
      </c>
      <c r="E104" s="65" t="s">
        <v>149</v>
      </c>
      <c r="F104" s="28">
        <v>1590</v>
      </c>
      <c r="G104" s="36"/>
      <c r="H104" s="36"/>
      <c r="I104" s="29" t="s">
        <v>33</v>
      </c>
      <c r="J104" s="30">
        <f>IF(I104="Less(-)",-1,1)</f>
        <v>1</v>
      </c>
      <c r="K104" s="31" t="s">
        <v>34</v>
      </c>
      <c r="L104" s="31" t="s">
        <v>4</v>
      </c>
      <c r="M104" s="81"/>
      <c r="N104" s="37"/>
      <c r="O104" s="37"/>
      <c r="P104" s="38"/>
      <c r="Q104" s="37"/>
      <c r="R104" s="37"/>
      <c r="S104" s="39"/>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69">
        <f>total_amount_ba($B$2,$D$2,D104,F104,J104,K104,M104)</f>
        <v>0</v>
      </c>
      <c r="BB104" s="69">
        <f>BA104+SUM(N104:AZ104)</f>
        <v>0</v>
      </c>
      <c r="BC104" s="67" t="str">
        <f>SpellNumber(L104,BB104)</f>
        <v>INR Zero Only</v>
      </c>
      <c r="IA104" s="34">
        <v>44.8</v>
      </c>
      <c r="IB104" s="62" t="s">
        <v>119</v>
      </c>
      <c r="IC104" s="34"/>
      <c r="ID104" s="34">
        <v>13</v>
      </c>
      <c r="IE104" s="34" t="s">
        <v>149</v>
      </c>
      <c r="IF104" s="35"/>
      <c r="IG104" s="35"/>
      <c r="IH104" s="35"/>
      <c r="II104" s="35"/>
    </row>
    <row r="105" spans="1:243" s="33" customFormat="1" ht="63">
      <c r="A105" s="68">
        <v>45</v>
      </c>
      <c r="B105" s="78" t="s">
        <v>120</v>
      </c>
      <c r="C105" s="79"/>
      <c r="D105" s="64">
        <v>59</v>
      </c>
      <c r="E105" s="65" t="s">
        <v>149</v>
      </c>
      <c r="F105" s="28">
        <v>120</v>
      </c>
      <c r="G105" s="36"/>
      <c r="H105" s="36"/>
      <c r="I105" s="29" t="s">
        <v>33</v>
      </c>
      <c r="J105" s="30">
        <f>IF(I105="Less(-)",-1,1)</f>
        <v>1</v>
      </c>
      <c r="K105" s="31" t="s">
        <v>34</v>
      </c>
      <c r="L105" s="31" t="s">
        <v>4</v>
      </c>
      <c r="M105" s="81"/>
      <c r="N105" s="37"/>
      <c r="O105" s="37"/>
      <c r="P105" s="38"/>
      <c r="Q105" s="37"/>
      <c r="R105" s="37"/>
      <c r="S105" s="39"/>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69">
        <f>total_amount_ba($B$2,$D$2,D105,F105,J105,K105,M105)</f>
        <v>0</v>
      </c>
      <c r="BB105" s="69">
        <f>BA105+SUM(N105:AZ105)</f>
        <v>0</v>
      </c>
      <c r="BC105" s="67" t="str">
        <f>SpellNumber(L105,BB105)</f>
        <v>INR Zero Only</v>
      </c>
      <c r="IA105" s="34">
        <v>45</v>
      </c>
      <c r="IB105" s="62" t="s">
        <v>120</v>
      </c>
      <c r="IC105" s="34"/>
      <c r="ID105" s="34">
        <v>59</v>
      </c>
      <c r="IE105" s="34" t="s">
        <v>149</v>
      </c>
      <c r="IF105" s="35"/>
      <c r="IG105" s="35"/>
      <c r="IH105" s="35"/>
      <c r="II105" s="35"/>
    </row>
    <row r="106" spans="1:243" s="33" customFormat="1" ht="141.75">
      <c r="A106" s="68">
        <v>46</v>
      </c>
      <c r="B106" s="78" t="s">
        <v>121</v>
      </c>
      <c r="C106" s="79"/>
      <c r="D106" s="64">
        <v>12</v>
      </c>
      <c r="E106" s="65" t="s">
        <v>149</v>
      </c>
      <c r="F106" s="28">
        <v>3099</v>
      </c>
      <c r="G106" s="36"/>
      <c r="H106" s="36"/>
      <c r="I106" s="29" t="s">
        <v>33</v>
      </c>
      <c r="J106" s="30">
        <f>IF(I106="Less(-)",-1,1)</f>
        <v>1</v>
      </c>
      <c r="K106" s="31" t="s">
        <v>34</v>
      </c>
      <c r="L106" s="31" t="s">
        <v>4</v>
      </c>
      <c r="M106" s="81"/>
      <c r="N106" s="37"/>
      <c r="O106" s="37"/>
      <c r="P106" s="38"/>
      <c r="Q106" s="37"/>
      <c r="R106" s="37"/>
      <c r="S106" s="39"/>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69">
        <f>total_amount_ba($B$2,$D$2,D106,F106,J106,K106,M106)</f>
        <v>0</v>
      </c>
      <c r="BB106" s="69">
        <f>BA106+SUM(N106:AZ106)</f>
        <v>0</v>
      </c>
      <c r="BC106" s="67" t="str">
        <f>SpellNumber(L106,BB106)</f>
        <v>INR Zero Only</v>
      </c>
      <c r="IA106" s="34">
        <v>46</v>
      </c>
      <c r="IB106" s="62" t="s">
        <v>121</v>
      </c>
      <c r="IC106" s="34"/>
      <c r="ID106" s="34">
        <v>12</v>
      </c>
      <c r="IE106" s="34" t="s">
        <v>149</v>
      </c>
      <c r="IF106" s="35"/>
      <c r="IG106" s="35"/>
      <c r="IH106" s="35"/>
      <c r="II106" s="35"/>
    </row>
    <row r="107" spans="1:243" s="33" customFormat="1" ht="63">
      <c r="A107" s="68">
        <v>47</v>
      </c>
      <c r="B107" s="78" t="s">
        <v>122</v>
      </c>
      <c r="C107" s="79"/>
      <c r="D107" s="64">
        <v>12</v>
      </c>
      <c r="E107" s="65" t="s">
        <v>149</v>
      </c>
      <c r="F107" s="28">
        <v>210</v>
      </c>
      <c r="G107" s="36"/>
      <c r="H107" s="36"/>
      <c r="I107" s="29" t="s">
        <v>33</v>
      </c>
      <c r="J107" s="30">
        <f t="shared" si="1"/>
        <v>1</v>
      </c>
      <c r="K107" s="31" t="s">
        <v>34</v>
      </c>
      <c r="L107" s="31" t="s">
        <v>4</v>
      </c>
      <c r="M107" s="81"/>
      <c r="N107" s="37"/>
      <c r="O107" s="37"/>
      <c r="P107" s="38"/>
      <c r="Q107" s="37"/>
      <c r="R107" s="37"/>
      <c r="S107" s="39"/>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69">
        <f>total_amount_ba($B$2,$D$2,D107,F107,J107,K107,M107)</f>
        <v>0</v>
      </c>
      <c r="BB107" s="69">
        <f>BA107+SUM(N107:AZ107)</f>
        <v>0</v>
      </c>
      <c r="BC107" s="67" t="str">
        <f>SpellNumber(L107,BB107)</f>
        <v>INR Zero Only</v>
      </c>
      <c r="IA107" s="34">
        <v>47</v>
      </c>
      <c r="IB107" s="62" t="s">
        <v>122</v>
      </c>
      <c r="IC107" s="34"/>
      <c r="ID107" s="34">
        <v>12</v>
      </c>
      <c r="IE107" s="34" t="s">
        <v>149</v>
      </c>
      <c r="IF107" s="35"/>
      <c r="IG107" s="35"/>
      <c r="IH107" s="35"/>
      <c r="II107" s="35"/>
    </row>
    <row r="108" spans="1:243" s="33" customFormat="1" ht="63">
      <c r="A108" s="68">
        <v>48</v>
      </c>
      <c r="B108" s="78" t="s">
        <v>123</v>
      </c>
      <c r="C108" s="79"/>
      <c r="D108" s="64">
        <v>14</v>
      </c>
      <c r="E108" s="65" t="s">
        <v>149</v>
      </c>
      <c r="F108" s="28">
        <v>419</v>
      </c>
      <c r="G108" s="36"/>
      <c r="H108" s="36"/>
      <c r="I108" s="29" t="s">
        <v>33</v>
      </c>
      <c r="J108" s="30">
        <f t="shared" si="1"/>
        <v>1</v>
      </c>
      <c r="K108" s="31" t="s">
        <v>34</v>
      </c>
      <c r="L108" s="31" t="s">
        <v>4</v>
      </c>
      <c r="M108" s="81"/>
      <c r="N108" s="37"/>
      <c r="O108" s="37"/>
      <c r="P108" s="38"/>
      <c r="Q108" s="37"/>
      <c r="R108" s="37"/>
      <c r="S108" s="39"/>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69">
        <f>total_amount_ba($B$2,$D$2,D108,F108,J108,K108,M108)</f>
        <v>0</v>
      </c>
      <c r="BB108" s="69">
        <f>BA108+SUM(N108:AZ108)</f>
        <v>0</v>
      </c>
      <c r="BC108" s="67" t="str">
        <f>SpellNumber(L108,BB108)</f>
        <v>INR Zero Only</v>
      </c>
      <c r="IA108" s="34">
        <v>48</v>
      </c>
      <c r="IB108" s="62" t="s">
        <v>123</v>
      </c>
      <c r="IC108" s="34"/>
      <c r="ID108" s="34">
        <v>14</v>
      </c>
      <c r="IE108" s="34" t="s">
        <v>149</v>
      </c>
      <c r="IF108" s="35"/>
      <c r="IG108" s="35"/>
      <c r="IH108" s="35"/>
      <c r="II108" s="35"/>
    </row>
    <row r="109" spans="1:243" s="33" customFormat="1" ht="63">
      <c r="A109" s="68">
        <v>49</v>
      </c>
      <c r="B109" s="78" t="s">
        <v>124</v>
      </c>
      <c r="C109" s="79"/>
      <c r="D109" s="64">
        <v>2</v>
      </c>
      <c r="E109" s="65" t="s">
        <v>149</v>
      </c>
      <c r="F109" s="28">
        <v>1584</v>
      </c>
      <c r="G109" s="36"/>
      <c r="H109" s="36"/>
      <c r="I109" s="29" t="s">
        <v>33</v>
      </c>
      <c r="J109" s="30">
        <f t="shared" si="1"/>
        <v>1</v>
      </c>
      <c r="K109" s="31" t="s">
        <v>34</v>
      </c>
      <c r="L109" s="31" t="s">
        <v>4</v>
      </c>
      <c r="M109" s="81"/>
      <c r="N109" s="37"/>
      <c r="O109" s="37"/>
      <c r="P109" s="38"/>
      <c r="Q109" s="37"/>
      <c r="R109" s="37"/>
      <c r="S109" s="39"/>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69">
        <f>total_amount_ba($B$2,$D$2,D109,F109,J109,K109,M109)</f>
        <v>0</v>
      </c>
      <c r="BB109" s="69">
        <f>BA109+SUM(N109:AZ109)</f>
        <v>0</v>
      </c>
      <c r="BC109" s="67" t="str">
        <f>SpellNumber(L109,BB109)</f>
        <v>INR Zero Only</v>
      </c>
      <c r="IA109" s="34">
        <v>49</v>
      </c>
      <c r="IB109" s="62" t="s">
        <v>124</v>
      </c>
      <c r="IC109" s="34"/>
      <c r="ID109" s="34">
        <v>2</v>
      </c>
      <c r="IE109" s="34" t="s">
        <v>149</v>
      </c>
      <c r="IF109" s="35"/>
      <c r="IG109" s="35"/>
      <c r="IH109" s="35"/>
      <c r="II109" s="35"/>
    </row>
    <row r="110" spans="1:243" s="33" customFormat="1" ht="47.25">
      <c r="A110" s="68">
        <v>50</v>
      </c>
      <c r="B110" s="78" t="s">
        <v>125</v>
      </c>
      <c r="C110" s="79"/>
      <c r="D110" s="64">
        <v>3</v>
      </c>
      <c r="E110" s="65" t="s">
        <v>149</v>
      </c>
      <c r="F110" s="28">
        <v>3144</v>
      </c>
      <c r="G110" s="36"/>
      <c r="H110" s="36"/>
      <c r="I110" s="29" t="s">
        <v>33</v>
      </c>
      <c r="J110" s="30">
        <f t="shared" si="1"/>
        <v>1</v>
      </c>
      <c r="K110" s="31" t="s">
        <v>34</v>
      </c>
      <c r="L110" s="31" t="s">
        <v>4</v>
      </c>
      <c r="M110" s="81"/>
      <c r="N110" s="37"/>
      <c r="O110" s="37"/>
      <c r="P110" s="38"/>
      <c r="Q110" s="37"/>
      <c r="R110" s="37"/>
      <c r="S110" s="39"/>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69">
        <f>total_amount_ba($B$2,$D$2,D110,F110,J110,K110,M110)</f>
        <v>0</v>
      </c>
      <c r="BB110" s="69">
        <f>BA110+SUM(N110:AZ110)</f>
        <v>0</v>
      </c>
      <c r="BC110" s="67" t="str">
        <f>SpellNumber(L110,BB110)</f>
        <v>INR Zero Only</v>
      </c>
      <c r="IA110" s="34">
        <v>50</v>
      </c>
      <c r="IB110" s="62" t="s">
        <v>125</v>
      </c>
      <c r="IC110" s="34"/>
      <c r="ID110" s="34">
        <v>3</v>
      </c>
      <c r="IE110" s="34" t="s">
        <v>149</v>
      </c>
      <c r="IF110" s="35"/>
      <c r="IG110" s="35"/>
      <c r="IH110" s="35"/>
      <c r="II110" s="35"/>
    </row>
    <row r="111" spans="1:243" s="33" customFormat="1" ht="50.25" customHeight="1">
      <c r="A111" s="68">
        <v>51</v>
      </c>
      <c r="B111" s="78" t="s">
        <v>126</v>
      </c>
      <c r="C111" s="79"/>
      <c r="D111" s="64"/>
      <c r="E111" s="65"/>
      <c r="F111" s="28"/>
      <c r="G111" s="36"/>
      <c r="H111" s="36"/>
      <c r="I111" s="29" t="s">
        <v>33</v>
      </c>
      <c r="J111" s="30">
        <f t="shared" si="1"/>
        <v>1</v>
      </c>
      <c r="K111" s="31" t="s">
        <v>34</v>
      </c>
      <c r="L111" s="31" t="s">
        <v>4</v>
      </c>
      <c r="M111" s="65"/>
      <c r="N111" s="37"/>
      <c r="O111" s="37"/>
      <c r="P111" s="38"/>
      <c r="Q111" s="37"/>
      <c r="R111" s="37"/>
      <c r="S111" s="39"/>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69"/>
      <c r="BB111" s="69"/>
      <c r="BC111" s="67"/>
      <c r="IA111" s="34">
        <v>51</v>
      </c>
      <c r="IB111" s="62" t="s">
        <v>126</v>
      </c>
      <c r="IC111" s="34"/>
      <c r="ID111" s="34"/>
      <c r="IE111" s="34"/>
      <c r="IF111" s="35"/>
      <c r="IG111" s="35"/>
      <c r="IH111" s="35"/>
      <c r="II111" s="35"/>
    </row>
    <row r="112" spans="1:243" s="33" customFormat="1" ht="15.75">
      <c r="A112" s="68">
        <v>51.1</v>
      </c>
      <c r="B112" s="78" t="s">
        <v>127</v>
      </c>
      <c r="C112" s="79"/>
      <c r="D112" s="64">
        <v>5</v>
      </c>
      <c r="E112" s="65" t="s">
        <v>149</v>
      </c>
      <c r="F112" s="28">
        <v>445</v>
      </c>
      <c r="G112" s="36"/>
      <c r="H112" s="36"/>
      <c r="I112" s="29" t="s">
        <v>33</v>
      </c>
      <c r="J112" s="30">
        <f t="shared" si="1"/>
        <v>1</v>
      </c>
      <c r="K112" s="31" t="s">
        <v>34</v>
      </c>
      <c r="L112" s="31" t="s">
        <v>4</v>
      </c>
      <c r="M112" s="81"/>
      <c r="N112" s="37"/>
      <c r="O112" s="37"/>
      <c r="P112" s="38"/>
      <c r="Q112" s="37"/>
      <c r="R112" s="37"/>
      <c r="S112" s="39"/>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69">
        <f>total_amount_ba($B$2,$D$2,D112,F112,J112,K112,M112)</f>
        <v>0</v>
      </c>
      <c r="BB112" s="69">
        <f>BA112+SUM(N112:AZ112)</f>
        <v>0</v>
      </c>
      <c r="BC112" s="67" t="str">
        <f>SpellNumber(L112,BB112)</f>
        <v>INR Zero Only</v>
      </c>
      <c r="IA112" s="34">
        <v>51.1</v>
      </c>
      <c r="IB112" s="62" t="s">
        <v>127</v>
      </c>
      <c r="IC112" s="34"/>
      <c r="ID112" s="34">
        <v>5</v>
      </c>
      <c r="IE112" s="34" t="s">
        <v>149</v>
      </c>
      <c r="IF112" s="35"/>
      <c r="IG112" s="35"/>
      <c r="IH112" s="35"/>
      <c r="II112" s="35"/>
    </row>
    <row r="113" spans="1:243" s="33" customFormat="1" ht="110.25">
      <c r="A113" s="68">
        <v>52</v>
      </c>
      <c r="B113" s="78" t="s">
        <v>128</v>
      </c>
      <c r="C113" s="79"/>
      <c r="D113" s="64"/>
      <c r="E113" s="65"/>
      <c r="F113" s="28"/>
      <c r="G113" s="36"/>
      <c r="H113" s="36"/>
      <c r="I113" s="29" t="s">
        <v>33</v>
      </c>
      <c r="J113" s="30">
        <f t="shared" si="1"/>
        <v>1</v>
      </c>
      <c r="K113" s="31" t="s">
        <v>34</v>
      </c>
      <c r="L113" s="31" t="s">
        <v>4</v>
      </c>
      <c r="M113" s="65"/>
      <c r="N113" s="37"/>
      <c r="O113" s="37"/>
      <c r="P113" s="38"/>
      <c r="Q113" s="37"/>
      <c r="R113" s="37"/>
      <c r="S113" s="39"/>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69"/>
      <c r="BB113" s="69"/>
      <c r="BC113" s="67"/>
      <c r="IA113" s="34">
        <v>52</v>
      </c>
      <c r="IB113" s="62" t="s">
        <v>128</v>
      </c>
      <c r="IC113" s="34"/>
      <c r="ID113" s="34"/>
      <c r="IE113" s="34"/>
      <c r="IF113" s="35"/>
      <c r="IG113" s="35"/>
      <c r="IH113" s="35"/>
      <c r="II113" s="35"/>
    </row>
    <row r="114" spans="1:243" s="33" customFormat="1" ht="15.75">
      <c r="A114" s="68">
        <v>52.1</v>
      </c>
      <c r="B114" s="78" t="s">
        <v>129</v>
      </c>
      <c r="C114" s="79"/>
      <c r="D114" s="64">
        <v>1</v>
      </c>
      <c r="E114" s="65" t="s">
        <v>149</v>
      </c>
      <c r="F114" s="28">
        <v>967</v>
      </c>
      <c r="G114" s="36"/>
      <c r="H114" s="36"/>
      <c r="I114" s="29" t="s">
        <v>33</v>
      </c>
      <c r="J114" s="30">
        <f t="shared" si="1"/>
        <v>1</v>
      </c>
      <c r="K114" s="31" t="s">
        <v>34</v>
      </c>
      <c r="L114" s="31" t="s">
        <v>4</v>
      </c>
      <c r="M114" s="81"/>
      <c r="N114" s="37"/>
      <c r="O114" s="37"/>
      <c r="P114" s="38"/>
      <c r="Q114" s="37"/>
      <c r="R114" s="37"/>
      <c r="S114" s="39"/>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69">
        <f>total_amount_ba($B$2,$D$2,D114,F114,J114,K114,M114)</f>
        <v>0</v>
      </c>
      <c r="BB114" s="69">
        <f>BA114+SUM(N114:AZ114)</f>
        <v>0</v>
      </c>
      <c r="BC114" s="67" t="str">
        <f>SpellNumber(L114,BB114)</f>
        <v>INR Zero Only</v>
      </c>
      <c r="IA114" s="34">
        <v>52.1</v>
      </c>
      <c r="IB114" s="62" t="s">
        <v>129</v>
      </c>
      <c r="IC114" s="34"/>
      <c r="ID114" s="34">
        <v>1</v>
      </c>
      <c r="IE114" s="34" t="s">
        <v>149</v>
      </c>
      <c r="IF114" s="35"/>
      <c r="IG114" s="35"/>
      <c r="IH114" s="35"/>
      <c r="II114" s="35"/>
    </row>
    <row r="115" spans="1:243" s="33" customFormat="1" ht="17.25" customHeight="1">
      <c r="A115" s="68">
        <v>52.2</v>
      </c>
      <c r="B115" s="78" t="s">
        <v>130</v>
      </c>
      <c r="C115" s="79"/>
      <c r="D115" s="64">
        <v>1</v>
      </c>
      <c r="E115" s="65" t="s">
        <v>149</v>
      </c>
      <c r="F115" s="28">
        <v>505</v>
      </c>
      <c r="G115" s="36"/>
      <c r="H115" s="36"/>
      <c r="I115" s="29" t="s">
        <v>33</v>
      </c>
      <c r="J115" s="30">
        <f t="shared" si="1"/>
        <v>1</v>
      </c>
      <c r="K115" s="31" t="s">
        <v>34</v>
      </c>
      <c r="L115" s="31" t="s">
        <v>4</v>
      </c>
      <c r="M115" s="81"/>
      <c r="N115" s="37"/>
      <c r="O115" s="37"/>
      <c r="P115" s="38"/>
      <c r="Q115" s="37"/>
      <c r="R115" s="37"/>
      <c r="S115" s="39"/>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69">
        <f>total_amount_ba($B$2,$D$2,D115,F115,J115,K115,M115)</f>
        <v>0</v>
      </c>
      <c r="BB115" s="69">
        <f>BA115+SUM(N115:AZ115)</f>
        <v>0</v>
      </c>
      <c r="BC115" s="67" t="str">
        <f>SpellNumber(L115,BB115)</f>
        <v>INR Zero Only</v>
      </c>
      <c r="IA115" s="34">
        <v>52.2</v>
      </c>
      <c r="IB115" s="62" t="s">
        <v>130</v>
      </c>
      <c r="IC115" s="34"/>
      <c r="ID115" s="34">
        <v>1</v>
      </c>
      <c r="IE115" s="34" t="s">
        <v>149</v>
      </c>
      <c r="IF115" s="35"/>
      <c r="IG115" s="35"/>
      <c r="IH115" s="35"/>
      <c r="II115" s="35"/>
    </row>
    <row r="116" spans="1:243" s="33" customFormat="1" ht="66" customHeight="1">
      <c r="A116" s="68">
        <v>53</v>
      </c>
      <c r="B116" s="78" t="s">
        <v>131</v>
      </c>
      <c r="C116" s="79"/>
      <c r="D116" s="64"/>
      <c r="E116" s="65"/>
      <c r="F116" s="28"/>
      <c r="G116" s="36"/>
      <c r="H116" s="36"/>
      <c r="I116" s="29" t="s">
        <v>33</v>
      </c>
      <c r="J116" s="30">
        <f>IF(I116="Less(-)",-1,1)</f>
        <v>1</v>
      </c>
      <c r="K116" s="31" t="s">
        <v>34</v>
      </c>
      <c r="L116" s="31" t="s">
        <v>4</v>
      </c>
      <c r="M116" s="65"/>
      <c r="N116" s="37"/>
      <c r="O116" s="37"/>
      <c r="P116" s="38"/>
      <c r="Q116" s="37"/>
      <c r="R116" s="37"/>
      <c r="S116" s="39"/>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69"/>
      <c r="BB116" s="69"/>
      <c r="BC116" s="67"/>
      <c r="IA116" s="34">
        <v>53</v>
      </c>
      <c r="IB116" s="62" t="s">
        <v>131</v>
      </c>
      <c r="IC116" s="34"/>
      <c r="ID116" s="34"/>
      <c r="IE116" s="34"/>
      <c r="IF116" s="35"/>
      <c r="IG116" s="35"/>
      <c r="IH116" s="35"/>
      <c r="II116" s="35"/>
    </row>
    <row r="117" spans="1:243" s="33" customFormat="1" ht="15.75">
      <c r="A117" s="68">
        <v>53.1</v>
      </c>
      <c r="B117" s="78" t="s">
        <v>132</v>
      </c>
      <c r="C117" s="79"/>
      <c r="D117" s="64">
        <v>39</v>
      </c>
      <c r="E117" s="65" t="s">
        <v>149</v>
      </c>
      <c r="F117" s="28">
        <v>79</v>
      </c>
      <c r="G117" s="36"/>
      <c r="H117" s="36"/>
      <c r="I117" s="29" t="s">
        <v>33</v>
      </c>
      <c r="J117" s="30">
        <f>IF(I117="Less(-)",-1,1)</f>
        <v>1</v>
      </c>
      <c r="K117" s="31" t="s">
        <v>34</v>
      </c>
      <c r="L117" s="31" t="s">
        <v>4</v>
      </c>
      <c r="M117" s="81"/>
      <c r="N117" s="37"/>
      <c r="O117" s="37"/>
      <c r="P117" s="38"/>
      <c r="Q117" s="37"/>
      <c r="R117" s="37"/>
      <c r="S117" s="39"/>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69">
        <f>total_amount_ba($B$2,$D$2,D117,F117,J117,K117,M117)</f>
        <v>0</v>
      </c>
      <c r="BB117" s="69">
        <f>BA117+SUM(N117:AZ117)</f>
        <v>0</v>
      </c>
      <c r="BC117" s="67" t="str">
        <f>SpellNumber(L117,BB117)</f>
        <v>INR Zero Only</v>
      </c>
      <c r="IA117" s="34">
        <v>53.1</v>
      </c>
      <c r="IB117" s="62" t="s">
        <v>132</v>
      </c>
      <c r="IC117" s="34"/>
      <c r="ID117" s="34">
        <v>39</v>
      </c>
      <c r="IE117" s="34" t="s">
        <v>149</v>
      </c>
      <c r="IF117" s="35"/>
      <c r="IG117" s="35"/>
      <c r="IH117" s="35"/>
      <c r="II117" s="35"/>
    </row>
    <row r="118" spans="1:243" s="33" customFormat="1" ht="15.75">
      <c r="A118" s="68">
        <v>53.2</v>
      </c>
      <c r="B118" s="78" t="s">
        <v>133</v>
      </c>
      <c r="C118" s="79"/>
      <c r="D118" s="64">
        <v>11</v>
      </c>
      <c r="E118" s="65" t="s">
        <v>149</v>
      </c>
      <c r="F118" s="28">
        <v>79</v>
      </c>
      <c r="G118" s="36"/>
      <c r="H118" s="36"/>
      <c r="I118" s="29" t="s">
        <v>33</v>
      </c>
      <c r="J118" s="30">
        <f t="shared" si="1"/>
        <v>1</v>
      </c>
      <c r="K118" s="31" t="s">
        <v>34</v>
      </c>
      <c r="L118" s="31" t="s">
        <v>4</v>
      </c>
      <c r="M118" s="81"/>
      <c r="N118" s="37"/>
      <c r="O118" s="37"/>
      <c r="P118" s="38"/>
      <c r="Q118" s="37"/>
      <c r="R118" s="37"/>
      <c r="S118" s="39"/>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69">
        <f>total_amount_ba($B$2,$D$2,D118,F118,J118,K118,M118)</f>
        <v>0</v>
      </c>
      <c r="BB118" s="69">
        <f>BA118+SUM(N118:AZ118)</f>
        <v>0</v>
      </c>
      <c r="BC118" s="67" t="str">
        <f>SpellNumber(L118,BB118)</f>
        <v>INR Zero Only</v>
      </c>
      <c r="IA118" s="34">
        <v>53.2</v>
      </c>
      <c r="IB118" s="62" t="s">
        <v>133</v>
      </c>
      <c r="IC118" s="34"/>
      <c r="ID118" s="34">
        <v>11</v>
      </c>
      <c r="IE118" s="34" t="s">
        <v>149</v>
      </c>
      <c r="IF118" s="35"/>
      <c r="IG118" s="35"/>
      <c r="IH118" s="35"/>
      <c r="II118" s="35"/>
    </row>
    <row r="119" spans="1:243" s="33" customFormat="1" ht="63">
      <c r="A119" s="68">
        <v>54</v>
      </c>
      <c r="B119" s="78" t="s">
        <v>134</v>
      </c>
      <c r="C119" s="79"/>
      <c r="D119" s="64"/>
      <c r="E119" s="65"/>
      <c r="F119" s="28"/>
      <c r="G119" s="36"/>
      <c r="H119" s="36"/>
      <c r="I119" s="29" t="s">
        <v>33</v>
      </c>
      <c r="J119" s="30">
        <f t="shared" si="1"/>
        <v>1</v>
      </c>
      <c r="K119" s="31" t="s">
        <v>34</v>
      </c>
      <c r="L119" s="31" t="s">
        <v>4</v>
      </c>
      <c r="M119" s="65"/>
      <c r="N119" s="37"/>
      <c r="O119" s="37"/>
      <c r="P119" s="38"/>
      <c r="Q119" s="37"/>
      <c r="R119" s="37"/>
      <c r="S119" s="39"/>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69"/>
      <c r="BB119" s="69"/>
      <c r="BC119" s="67"/>
      <c r="IA119" s="34">
        <v>54</v>
      </c>
      <c r="IB119" s="62" t="s">
        <v>134</v>
      </c>
      <c r="IC119" s="34"/>
      <c r="ID119" s="34"/>
      <c r="IE119" s="34"/>
      <c r="IF119" s="35"/>
      <c r="IG119" s="35"/>
      <c r="IH119" s="35"/>
      <c r="II119" s="35"/>
    </row>
    <row r="120" spans="1:243" s="33" customFormat="1" ht="15.75">
      <c r="A120" s="68">
        <v>54.1</v>
      </c>
      <c r="B120" s="78" t="s">
        <v>135</v>
      </c>
      <c r="C120" s="79"/>
      <c r="D120" s="64">
        <v>1</v>
      </c>
      <c r="E120" s="65" t="s">
        <v>149</v>
      </c>
      <c r="F120" s="28">
        <v>256</v>
      </c>
      <c r="G120" s="36"/>
      <c r="H120" s="36"/>
      <c r="I120" s="29" t="s">
        <v>33</v>
      </c>
      <c r="J120" s="30">
        <f t="shared" si="1"/>
        <v>1</v>
      </c>
      <c r="K120" s="31" t="s">
        <v>34</v>
      </c>
      <c r="L120" s="31" t="s">
        <v>4</v>
      </c>
      <c r="M120" s="81"/>
      <c r="N120" s="37"/>
      <c r="O120" s="37"/>
      <c r="P120" s="38"/>
      <c r="Q120" s="37"/>
      <c r="R120" s="37"/>
      <c r="S120" s="39"/>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69">
        <f>total_amount_ba($B$2,$D$2,D120,F120,J120,K120,M120)</f>
        <v>0</v>
      </c>
      <c r="BB120" s="69">
        <f>BA120+SUM(N120:AZ120)</f>
        <v>0</v>
      </c>
      <c r="BC120" s="67" t="str">
        <f>SpellNumber(L120,BB120)</f>
        <v>INR Zero Only</v>
      </c>
      <c r="IA120" s="34">
        <v>54.1</v>
      </c>
      <c r="IB120" s="62" t="s">
        <v>135</v>
      </c>
      <c r="IC120" s="34"/>
      <c r="ID120" s="34">
        <v>1</v>
      </c>
      <c r="IE120" s="34" t="s">
        <v>149</v>
      </c>
      <c r="IF120" s="35"/>
      <c r="IG120" s="35"/>
      <c r="IH120" s="35"/>
      <c r="II120" s="35"/>
    </row>
    <row r="121" spans="1:243" s="33" customFormat="1" ht="15.75">
      <c r="A121" s="68">
        <v>54.2</v>
      </c>
      <c r="B121" s="78" t="s">
        <v>136</v>
      </c>
      <c r="C121" s="79"/>
      <c r="D121" s="64">
        <v>1</v>
      </c>
      <c r="E121" s="65" t="s">
        <v>149</v>
      </c>
      <c r="F121" s="28">
        <v>158</v>
      </c>
      <c r="G121" s="36"/>
      <c r="H121" s="36"/>
      <c r="I121" s="29" t="s">
        <v>33</v>
      </c>
      <c r="J121" s="30">
        <f>IF(I121="Less(-)",-1,1)</f>
        <v>1</v>
      </c>
      <c r="K121" s="31" t="s">
        <v>34</v>
      </c>
      <c r="L121" s="31" t="s">
        <v>4</v>
      </c>
      <c r="M121" s="81"/>
      <c r="N121" s="37"/>
      <c r="O121" s="37"/>
      <c r="P121" s="38"/>
      <c r="Q121" s="37"/>
      <c r="R121" s="37"/>
      <c r="S121" s="39"/>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69">
        <f>total_amount_ba($B$2,$D$2,D121,F121,J121,K121,M121)</f>
        <v>0</v>
      </c>
      <c r="BB121" s="69">
        <f>BA121+SUM(N121:AZ121)</f>
        <v>0</v>
      </c>
      <c r="BC121" s="67" t="str">
        <f>SpellNumber(L121,BB121)</f>
        <v>INR Zero Only</v>
      </c>
      <c r="IA121" s="34">
        <v>54.2</v>
      </c>
      <c r="IB121" s="62" t="s">
        <v>136</v>
      </c>
      <c r="IC121" s="34"/>
      <c r="ID121" s="34">
        <v>1</v>
      </c>
      <c r="IE121" s="34" t="s">
        <v>149</v>
      </c>
      <c r="IF121" s="35"/>
      <c r="IG121" s="35"/>
      <c r="IH121" s="35"/>
      <c r="II121" s="35"/>
    </row>
    <row r="122" spans="1:243" s="33" customFormat="1" ht="82.5" customHeight="1">
      <c r="A122" s="68">
        <v>55</v>
      </c>
      <c r="B122" s="78" t="s">
        <v>143</v>
      </c>
      <c r="C122" s="79"/>
      <c r="D122" s="64">
        <v>1</v>
      </c>
      <c r="E122" s="65" t="s">
        <v>149</v>
      </c>
      <c r="F122" s="28">
        <v>5640</v>
      </c>
      <c r="G122" s="36"/>
      <c r="H122" s="36"/>
      <c r="I122" s="29" t="s">
        <v>33</v>
      </c>
      <c r="J122" s="30">
        <f t="shared" si="1"/>
        <v>1</v>
      </c>
      <c r="K122" s="31" t="s">
        <v>34</v>
      </c>
      <c r="L122" s="31" t="s">
        <v>4</v>
      </c>
      <c r="M122" s="81"/>
      <c r="N122" s="37"/>
      <c r="O122" s="37"/>
      <c r="P122" s="38"/>
      <c r="Q122" s="37"/>
      <c r="R122" s="37"/>
      <c r="S122" s="39"/>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69">
        <f>total_amount_ba($B$2,$D$2,D122,F122,J122,K122,M122)</f>
        <v>0</v>
      </c>
      <c r="BB122" s="69">
        <f>BA122+SUM(N122:AZ122)</f>
        <v>0</v>
      </c>
      <c r="BC122" s="67" t="str">
        <f>SpellNumber(L122,BB122)</f>
        <v>INR Zero Only</v>
      </c>
      <c r="IA122" s="34">
        <v>55</v>
      </c>
      <c r="IB122" s="62" t="s">
        <v>143</v>
      </c>
      <c r="IC122" s="34"/>
      <c r="ID122" s="34">
        <v>1</v>
      </c>
      <c r="IE122" s="34" t="s">
        <v>149</v>
      </c>
      <c r="IF122" s="35"/>
      <c r="IG122" s="35"/>
      <c r="IH122" s="35"/>
      <c r="II122" s="35"/>
    </row>
    <row r="123" spans="1:243" s="33" customFormat="1" ht="69" customHeight="1">
      <c r="A123" s="68">
        <v>56</v>
      </c>
      <c r="B123" s="78" t="s">
        <v>141</v>
      </c>
      <c r="C123" s="79"/>
      <c r="D123" s="64"/>
      <c r="E123" s="65"/>
      <c r="F123" s="28"/>
      <c r="G123" s="36"/>
      <c r="H123" s="36"/>
      <c r="I123" s="29" t="s">
        <v>33</v>
      </c>
      <c r="J123" s="30">
        <f t="shared" si="1"/>
        <v>1</v>
      </c>
      <c r="K123" s="31" t="s">
        <v>34</v>
      </c>
      <c r="L123" s="31" t="s">
        <v>4</v>
      </c>
      <c r="M123" s="65"/>
      <c r="N123" s="37"/>
      <c r="O123" s="37"/>
      <c r="P123" s="38"/>
      <c r="Q123" s="37"/>
      <c r="R123" s="37"/>
      <c r="S123" s="39"/>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69"/>
      <c r="BB123" s="69"/>
      <c r="BC123" s="67"/>
      <c r="IA123" s="34">
        <v>56</v>
      </c>
      <c r="IB123" s="62" t="s">
        <v>141</v>
      </c>
      <c r="IC123" s="34"/>
      <c r="ID123" s="34"/>
      <c r="IE123" s="34"/>
      <c r="IF123" s="35"/>
      <c r="IG123" s="35"/>
      <c r="IH123" s="35"/>
      <c r="II123" s="35"/>
    </row>
    <row r="124" spans="1:243" s="33" customFormat="1" ht="20.25" customHeight="1">
      <c r="A124" s="68">
        <v>56.1</v>
      </c>
      <c r="B124" s="78" t="s">
        <v>137</v>
      </c>
      <c r="C124" s="79"/>
      <c r="D124" s="64">
        <v>310</v>
      </c>
      <c r="E124" s="65" t="s">
        <v>148</v>
      </c>
      <c r="F124" s="28">
        <v>245</v>
      </c>
      <c r="G124" s="36"/>
      <c r="H124" s="36"/>
      <c r="I124" s="29" t="s">
        <v>33</v>
      </c>
      <c r="J124" s="30">
        <f t="shared" si="1"/>
        <v>1</v>
      </c>
      <c r="K124" s="31" t="s">
        <v>34</v>
      </c>
      <c r="L124" s="31" t="s">
        <v>4</v>
      </c>
      <c r="M124" s="81"/>
      <c r="N124" s="37"/>
      <c r="O124" s="37"/>
      <c r="P124" s="38"/>
      <c r="Q124" s="37"/>
      <c r="R124" s="37"/>
      <c r="S124" s="39"/>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69">
        <f>total_amount_ba($B$2,$D$2,D124,F124,J124,K124,M124)</f>
        <v>0</v>
      </c>
      <c r="BB124" s="69">
        <f>BA124+SUM(N124:AZ124)</f>
        <v>0</v>
      </c>
      <c r="BC124" s="67" t="str">
        <f>SpellNumber(L124,BB124)</f>
        <v>INR Zero Only</v>
      </c>
      <c r="IA124" s="34">
        <v>56.1</v>
      </c>
      <c r="IB124" s="62" t="s">
        <v>137</v>
      </c>
      <c r="IC124" s="34"/>
      <c r="ID124" s="34">
        <v>310</v>
      </c>
      <c r="IE124" s="34" t="s">
        <v>148</v>
      </c>
      <c r="IF124" s="35"/>
      <c r="IG124" s="35"/>
      <c r="IH124" s="35"/>
      <c r="II124" s="35"/>
    </row>
    <row r="125" spans="1:243" s="33" customFormat="1" ht="20.25" customHeight="1">
      <c r="A125" s="68">
        <v>56.2</v>
      </c>
      <c r="B125" s="78" t="s">
        <v>138</v>
      </c>
      <c r="C125" s="79"/>
      <c r="D125" s="64">
        <v>80</v>
      </c>
      <c r="E125" s="65" t="s">
        <v>148</v>
      </c>
      <c r="F125" s="28">
        <v>157</v>
      </c>
      <c r="G125" s="36"/>
      <c r="H125" s="36"/>
      <c r="I125" s="29" t="s">
        <v>33</v>
      </c>
      <c r="J125" s="30">
        <f t="shared" si="1"/>
        <v>1</v>
      </c>
      <c r="K125" s="31" t="s">
        <v>34</v>
      </c>
      <c r="L125" s="31" t="s">
        <v>4</v>
      </c>
      <c r="M125" s="81"/>
      <c r="N125" s="37"/>
      <c r="O125" s="37"/>
      <c r="P125" s="38"/>
      <c r="Q125" s="37"/>
      <c r="R125" s="37"/>
      <c r="S125" s="39"/>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69">
        <f>total_amount_ba($B$2,$D$2,D125,F125,J125,K125,M125)</f>
        <v>0</v>
      </c>
      <c r="BB125" s="69">
        <f>BA125+SUM(N125:AZ125)</f>
        <v>0</v>
      </c>
      <c r="BC125" s="67" t="str">
        <f>SpellNumber(L125,BB125)</f>
        <v>INR Zero Only</v>
      </c>
      <c r="IA125" s="34">
        <v>56.2</v>
      </c>
      <c r="IB125" s="62" t="s">
        <v>138</v>
      </c>
      <c r="IC125" s="34"/>
      <c r="ID125" s="34">
        <v>80</v>
      </c>
      <c r="IE125" s="34" t="s">
        <v>148</v>
      </c>
      <c r="IF125" s="35"/>
      <c r="IG125" s="35"/>
      <c r="IH125" s="35"/>
      <c r="II125" s="35"/>
    </row>
    <row r="126" spans="1:243" s="33" customFormat="1" ht="65.25" customHeight="1">
      <c r="A126" s="68">
        <v>57</v>
      </c>
      <c r="B126" s="78" t="s">
        <v>142</v>
      </c>
      <c r="C126" s="79"/>
      <c r="D126" s="64"/>
      <c r="E126" s="65"/>
      <c r="F126" s="28"/>
      <c r="G126" s="36"/>
      <c r="H126" s="36"/>
      <c r="I126" s="29" t="s">
        <v>33</v>
      </c>
      <c r="J126" s="30">
        <f>IF(I126="Less(-)",-1,1)</f>
        <v>1</v>
      </c>
      <c r="K126" s="31" t="s">
        <v>34</v>
      </c>
      <c r="L126" s="31" t="s">
        <v>4</v>
      </c>
      <c r="M126" s="65"/>
      <c r="N126" s="37"/>
      <c r="O126" s="37"/>
      <c r="P126" s="38"/>
      <c r="Q126" s="37"/>
      <c r="R126" s="37"/>
      <c r="S126" s="39"/>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69"/>
      <c r="BB126" s="69"/>
      <c r="BC126" s="67"/>
      <c r="IA126" s="34">
        <v>57</v>
      </c>
      <c r="IB126" s="62" t="s">
        <v>142</v>
      </c>
      <c r="IC126" s="34"/>
      <c r="ID126" s="34"/>
      <c r="IE126" s="34"/>
      <c r="IF126" s="35"/>
      <c r="IG126" s="35"/>
      <c r="IH126" s="35"/>
      <c r="II126" s="35"/>
    </row>
    <row r="127" spans="1:243" s="33" customFormat="1" ht="19.5" customHeight="1">
      <c r="A127" s="68">
        <v>57.1</v>
      </c>
      <c r="B127" s="78" t="s">
        <v>139</v>
      </c>
      <c r="C127" s="79"/>
      <c r="D127" s="64">
        <v>390</v>
      </c>
      <c r="E127" s="65" t="s">
        <v>148</v>
      </c>
      <c r="F127" s="28">
        <v>48</v>
      </c>
      <c r="G127" s="36"/>
      <c r="H127" s="36"/>
      <c r="I127" s="29" t="s">
        <v>33</v>
      </c>
      <c r="J127" s="30">
        <f t="shared" si="1"/>
        <v>1</v>
      </c>
      <c r="K127" s="31" t="s">
        <v>34</v>
      </c>
      <c r="L127" s="31" t="s">
        <v>4</v>
      </c>
      <c r="M127" s="81"/>
      <c r="N127" s="37"/>
      <c r="O127" s="37"/>
      <c r="P127" s="38"/>
      <c r="Q127" s="37"/>
      <c r="R127" s="37"/>
      <c r="S127" s="39"/>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69">
        <f>total_amount_ba($B$2,$D$2,D127,F127,J127,K127,M127)</f>
        <v>0</v>
      </c>
      <c r="BB127" s="69">
        <f>BA127+SUM(N127:AZ127)</f>
        <v>0</v>
      </c>
      <c r="BC127" s="67" t="str">
        <f>SpellNumber(L127,BB127)</f>
        <v>INR Zero Only</v>
      </c>
      <c r="IA127" s="34">
        <v>57.1</v>
      </c>
      <c r="IB127" s="62" t="s">
        <v>139</v>
      </c>
      <c r="IC127" s="34"/>
      <c r="ID127" s="34">
        <v>390</v>
      </c>
      <c r="IE127" s="34" t="s">
        <v>148</v>
      </c>
      <c r="IF127" s="35"/>
      <c r="IG127" s="35"/>
      <c r="IH127" s="35"/>
      <c r="II127" s="35"/>
    </row>
    <row r="128" spans="1:243" s="33" customFormat="1" ht="69.75" customHeight="1">
      <c r="A128" s="68">
        <v>58</v>
      </c>
      <c r="B128" s="78" t="s">
        <v>140</v>
      </c>
      <c r="C128" s="79"/>
      <c r="D128" s="64"/>
      <c r="E128" s="65"/>
      <c r="F128" s="28"/>
      <c r="G128" s="36"/>
      <c r="H128" s="36"/>
      <c r="I128" s="29" t="s">
        <v>33</v>
      </c>
      <c r="J128" s="30">
        <f t="shared" si="1"/>
        <v>1</v>
      </c>
      <c r="K128" s="31" t="s">
        <v>34</v>
      </c>
      <c r="L128" s="31" t="s">
        <v>4</v>
      </c>
      <c r="M128" s="65"/>
      <c r="N128" s="37"/>
      <c r="O128" s="37"/>
      <c r="P128" s="38"/>
      <c r="Q128" s="37"/>
      <c r="R128" s="37"/>
      <c r="S128" s="39"/>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69"/>
      <c r="BB128" s="69"/>
      <c r="BC128" s="67"/>
      <c r="IA128" s="34">
        <v>58</v>
      </c>
      <c r="IB128" s="62" t="s">
        <v>140</v>
      </c>
      <c r="IC128" s="34"/>
      <c r="ID128" s="34"/>
      <c r="IE128" s="34"/>
      <c r="IF128" s="35"/>
      <c r="IG128" s="35"/>
      <c r="IH128" s="35"/>
      <c r="II128" s="35"/>
    </row>
    <row r="129" spans="1:243" s="33" customFormat="1" ht="20.25" customHeight="1">
      <c r="A129" s="68">
        <v>58.1</v>
      </c>
      <c r="B129" s="78" t="s">
        <v>137</v>
      </c>
      <c r="C129" s="79"/>
      <c r="D129" s="64">
        <v>2</v>
      </c>
      <c r="E129" s="65" t="s">
        <v>149</v>
      </c>
      <c r="F129" s="28">
        <v>368</v>
      </c>
      <c r="G129" s="36"/>
      <c r="H129" s="36"/>
      <c r="I129" s="29" t="s">
        <v>33</v>
      </c>
      <c r="J129" s="30">
        <f t="shared" si="1"/>
        <v>1</v>
      </c>
      <c r="K129" s="31" t="s">
        <v>34</v>
      </c>
      <c r="L129" s="31" t="s">
        <v>4</v>
      </c>
      <c r="M129" s="81"/>
      <c r="N129" s="37"/>
      <c r="O129" s="37"/>
      <c r="P129" s="38"/>
      <c r="Q129" s="37"/>
      <c r="R129" s="37"/>
      <c r="S129" s="39"/>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69">
        <f>total_amount_ba($B$2,$D$2,D129,F129,J129,K129,M129)</f>
        <v>0</v>
      </c>
      <c r="BB129" s="69">
        <f>BA129+SUM(N129:AZ129)</f>
        <v>0</v>
      </c>
      <c r="BC129" s="67" t="str">
        <f>SpellNumber(L129,BB129)</f>
        <v>INR Zero Only</v>
      </c>
      <c r="IA129" s="34">
        <v>58.1</v>
      </c>
      <c r="IB129" s="62" t="s">
        <v>137</v>
      </c>
      <c r="IC129" s="34"/>
      <c r="ID129" s="34">
        <v>2</v>
      </c>
      <c r="IE129" s="34" t="s">
        <v>149</v>
      </c>
      <c r="IF129" s="35"/>
      <c r="IG129" s="35"/>
      <c r="IH129" s="35"/>
      <c r="II129" s="35"/>
    </row>
    <row r="130" spans="1:243" s="33" customFormat="1" ht="18.75" customHeight="1">
      <c r="A130" s="68">
        <v>58.2</v>
      </c>
      <c r="B130" s="78" t="s">
        <v>138</v>
      </c>
      <c r="C130" s="79"/>
      <c r="D130" s="64">
        <v>2</v>
      </c>
      <c r="E130" s="65" t="s">
        <v>149</v>
      </c>
      <c r="F130" s="28">
        <v>307</v>
      </c>
      <c r="G130" s="36"/>
      <c r="H130" s="36"/>
      <c r="I130" s="29" t="s">
        <v>33</v>
      </c>
      <c r="J130" s="30">
        <f t="shared" si="1"/>
        <v>1</v>
      </c>
      <c r="K130" s="31" t="s">
        <v>34</v>
      </c>
      <c r="L130" s="31" t="s">
        <v>4</v>
      </c>
      <c r="M130" s="81"/>
      <c r="N130" s="37"/>
      <c r="O130" s="37"/>
      <c r="P130" s="38"/>
      <c r="Q130" s="37"/>
      <c r="R130" s="37"/>
      <c r="S130" s="39"/>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69">
        <f>total_amount_ba($B$2,$D$2,D130,F130,J130,K130,M130)</f>
        <v>0</v>
      </c>
      <c r="BB130" s="69">
        <f>BA130+SUM(N130:AZ130)</f>
        <v>0</v>
      </c>
      <c r="BC130" s="67" t="str">
        <f>SpellNumber(L130,BB130)</f>
        <v>INR Zero Only</v>
      </c>
      <c r="IA130" s="34">
        <v>58.2</v>
      </c>
      <c r="IB130" s="62" t="s">
        <v>138</v>
      </c>
      <c r="IC130" s="34"/>
      <c r="ID130" s="34">
        <v>2</v>
      </c>
      <c r="IE130" s="34" t="s">
        <v>149</v>
      </c>
      <c r="IF130" s="35"/>
      <c r="IG130" s="35"/>
      <c r="IH130" s="35"/>
      <c r="II130" s="35"/>
    </row>
    <row r="131" spans="1:243" s="33" customFormat="1" ht="84" customHeight="1">
      <c r="A131" s="68">
        <v>59</v>
      </c>
      <c r="B131" s="78" t="s">
        <v>144</v>
      </c>
      <c r="C131" s="79"/>
      <c r="D131" s="64">
        <v>2</v>
      </c>
      <c r="E131" s="65" t="s">
        <v>150</v>
      </c>
      <c r="F131" s="28">
        <v>4331</v>
      </c>
      <c r="G131" s="36"/>
      <c r="H131" s="36"/>
      <c r="I131" s="29" t="s">
        <v>33</v>
      </c>
      <c r="J131" s="30">
        <f t="shared" si="1"/>
        <v>1</v>
      </c>
      <c r="K131" s="31" t="s">
        <v>34</v>
      </c>
      <c r="L131" s="31" t="s">
        <v>4</v>
      </c>
      <c r="M131" s="81"/>
      <c r="N131" s="37"/>
      <c r="O131" s="37"/>
      <c r="P131" s="38"/>
      <c r="Q131" s="37"/>
      <c r="R131" s="37"/>
      <c r="S131" s="39"/>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69">
        <f>total_amount_ba($B$2,$D$2,D131,F131,J131,K131,M131)</f>
        <v>0</v>
      </c>
      <c r="BB131" s="69">
        <f>BA131+SUM(N131:AZ131)</f>
        <v>0</v>
      </c>
      <c r="BC131" s="67" t="str">
        <f>SpellNumber(L131,BB131)</f>
        <v>INR Zero Only</v>
      </c>
      <c r="IA131" s="34">
        <v>59</v>
      </c>
      <c r="IB131" s="62" t="s">
        <v>144</v>
      </c>
      <c r="IC131" s="34"/>
      <c r="ID131" s="34">
        <v>2</v>
      </c>
      <c r="IE131" s="34" t="s">
        <v>150</v>
      </c>
      <c r="IF131" s="35"/>
      <c r="IG131" s="35"/>
      <c r="IH131" s="35"/>
      <c r="II131" s="35"/>
    </row>
    <row r="132" spans="1:243" s="33" customFormat="1" ht="147.75" customHeight="1">
      <c r="A132" s="68">
        <v>60</v>
      </c>
      <c r="B132" s="78" t="s">
        <v>145</v>
      </c>
      <c r="C132" s="79"/>
      <c r="D132" s="64">
        <v>20</v>
      </c>
      <c r="E132" s="65" t="s">
        <v>91</v>
      </c>
      <c r="F132" s="28">
        <v>212</v>
      </c>
      <c r="G132" s="36"/>
      <c r="H132" s="36"/>
      <c r="I132" s="29" t="s">
        <v>33</v>
      </c>
      <c r="J132" s="30">
        <f t="shared" si="1"/>
        <v>1</v>
      </c>
      <c r="K132" s="31" t="s">
        <v>34</v>
      </c>
      <c r="L132" s="31" t="s">
        <v>4</v>
      </c>
      <c r="M132" s="81"/>
      <c r="N132" s="37"/>
      <c r="O132" s="37"/>
      <c r="P132" s="38"/>
      <c r="Q132" s="37"/>
      <c r="R132" s="37"/>
      <c r="S132" s="39"/>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69">
        <f>total_amount_ba($B$2,$D$2,D132,F132,J132,K132,M132)</f>
        <v>0</v>
      </c>
      <c r="BB132" s="69">
        <f>BA132+SUM(N132:AZ132)</f>
        <v>0</v>
      </c>
      <c r="BC132" s="67" t="str">
        <f>SpellNumber(L132,BB132)</f>
        <v>INR Zero Only</v>
      </c>
      <c r="IA132" s="34">
        <v>60</v>
      </c>
      <c r="IB132" s="62" t="s">
        <v>145</v>
      </c>
      <c r="IC132" s="34"/>
      <c r="ID132" s="34">
        <v>20</v>
      </c>
      <c r="IE132" s="34" t="s">
        <v>91</v>
      </c>
      <c r="IF132" s="35"/>
      <c r="IG132" s="35"/>
      <c r="IH132" s="35"/>
      <c r="II132" s="35"/>
    </row>
    <row r="133" spans="1:243" s="33" customFormat="1" ht="36" customHeight="1">
      <c r="A133" s="68">
        <v>61</v>
      </c>
      <c r="B133" s="78" t="s">
        <v>146</v>
      </c>
      <c r="C133" s="79"/>
      <c r="D133" s="64">
        <v>100</v>
      </c>
      <c r="E133" s="65" t="s">
        <v>148</v>
      </c>
      <c r="F133" s="28">
        <v>157</v>
      </c>
      <c r="G133" s="36"/>
      <c r="H133" s="36"/>
      <c r="I133" s="29" t="s">
        <v>33</v>
      </c>
      <c r="J133" s="30">
        <f>IF(I133="Less(-)",-1,1)</f>
        <v>1</v>
      </c>
      <c r="K133" s="31" t="s">
        <v>34</v>
      </c>
      <c r="L133" s="31" t="s">
        <v>4</v>
      </c>
      <c r="M133" s="81"/>
      <c r="N133" s="37"/>
      <c r="O133" s="37"/>
      <c r="P133" s="38"/>
      <c r="Q133" s="37"/>
      <c r="R133" s="37"/>
      <c r="S133" s="39"/>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69">
        <f>total_amount_ba($B$2,$D$2,D133,F133,J133,K133,M133)</f>
        <v>0</v>
      </c>
      <c r="BB133" s="69">
        <f>BA133+SUM(N133:AZ133)</f>
        <v>0</v>
      </c>
      <c r="BC133" s="67" t="str">
        <f>SpellNumber(L133,BB133)</f>
        <v>INR Zero Only</v>
      </c>
      <c r="IA133" s="34">
        <v>61</v>
      </c>
      <c r="IB133" s="62" t="s">
        <v>146</v>
      </c>
      <c r="IC133" s="34"/>
      <c r="ID133" s="34">
        <v>100</v>
      </c>
      <c r="IE133" s="34" t="s">
        <v>148</v>
      </c>
      <c r="IF133" s="35"/>
      <c r="IG133" s="35"/>
      <c r="IH133" s="35"/>
      <c r="II133" s="35"/>
    </row>
    <row r="134" spans="1:243" s="33" customFormat="1" ht="33" customHeight="1">
      <c r="A134" s="72" t="s">
        <v>35</v>
      </c>
      <c r="B134" s="71"/>
      <c r="C134" s="42"/>
      <c r="D134" s="75"/>
      <c r="E134" s="43"/>
      <c r="F134" s="43"/>
      <c r="G134" s="43"/>
      <c r="H134" s="44"/>
      <c r="I134" s="44"/>
      <c r="J134" s="44"/>
      <c r="K134" s="44"/>
      <c r="L134" s="45"/>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70">
        <f>SUM(BA14:BA133)</f>
        <v>0</v>
      </c>
      <c r="BB134" s="70">
        <f>SUM(BB14:BB133)</f>
        <v>0</v>
      </c>
      <c r="BC134" s="67" t="str">
        <f>SpellNumber($E$2,BA134)</f>
        <v>INR Zero Only</v>
      </c>
      <c r="IA134" s="34"/>
      <c r="IB134" s="34"/>
      <c r="IC134" s="34"/>
      <c r="ID134" s="34"/>
      <c r="IE134" s="34"/>
      <c r="IF134" s="35"/>
      <c r="IG134" s="35"/>
      <c r="IH134" s="35"/>
      <c r="II134" s="35"/>
    </row>
    <row r="135" spans="1:243" s="55" customFormat="1" ht="39" customHeight="1" hidden="1">
      <c r="A135" s="47" t="s">
        <v>36</v>
      </c>
      <c r="B135" s="48"/>
      <c r="C135" s="49"/>
      <c r="D135" s="76"/>
      <c r="E135" s="60" t="s">
        <v>37</v>
      </c>
      <c r="F135" s="61"/>
      <c r="G135" s="50"/>
      <c r="H135" s="51"/>
      <c r="I135" s="51"/>
      <c r="J135" s="51"/>
      <c r="K135" s="52"/>
      <c r="L135" s="53"/>
      <c r="M135" s="54"/>
      <c r="O135" s="33"/>
      <c r="P135" s="33"/>
      <c r="Q135" s="33"/>
      <c r="R135" s="33"/>
      <c r="S135" s="33"/>
      <c r="BA135" s="56">
        <f>IF(ISBLANK(F135),0,IF(E135="Excess (+)",ROUND(BA134+(BA134*F135),2),IF(E135="Less (-)",ROUND(BA134+(BA134*F135*(-1)),2),0)))</f>
        <v>0</v>
      </c>
      <c r="BB135" s="57">
        <f>ROUND(BA135,0)</f>
        <v>0</v>
      </c>
      <c r="BC135" s="32" t="str">
        <f>SpellNumber(L135,BB135)</f>
        <v> Zero Only</v>
      </c>
      <c r="IA135" s="58"/>
      <c r="IB135" s="58"/>
      <c r="IC135" s="58"/>
      <c r="ID135" s="58"/>
      <c r="IE135" s="58"/>
      <c r="IF135" s="59"/>
      <c r="IG135" s="59"/>
      <c r="IH135" s="59"/>
      <c r="II135" s="59"/>
    </row>
    <row r="136" spans="1:243" s="55" customFormat="1" ht="51" customHeight="1">
      <c r="A136" s="72" t="s">
        <v>38</v>
      </c>
      <c r="B136" s="41"/>
      <c r="C136" s="83" t="str">
        <f>SpellNumber($E$2,BA134)</f>
        <v>INR Zero Only</v>
      </c>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IA136" s="58"/>
      <c r="IB136" s="58"/>
      <c r="IC136" s="58"/>
      <c r="ID136" s="58"/>
      <c r="IE136" s="58"/>
      <c r="IF136" s="59"/>
      <c r="IG136" s="59"/>
      <c r="IH136" s="59"/>
      <c r="II136" s="59"/>
    </row>
  </sheetData>
  <sheetProtection password="F5B2" sheet="1"/>
  <mergeCells count="8">
    <mergeCell ref="A9:BC9"/>
    <mergeCell ref="C136:BC136"/>
    <mergeCell ref="A1:L1"/>
    <mergeCell ref="A4:BC4"/>
    <mergeCell ref="A5:BC5"/>
    <mergeCell ref="A6:BC6"/>
    <mergeCell ref="A7:BC7"/>
    <mergeCell ref="B8:BC8"/>
  </mergeCells>
  <dataValidations count="19">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3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5">
      <formula1>0</formula1>
      <formula2>99.9</formula2>
    </dataValidation>
    <dataValidation type="decimal" allowBlank="1" showErrorMessage="1" errorTitle="Invalid Entry" error="Only Numeric Values are allowed. " sqref="A13 A81 A16:A58 A60:A61 A64:A79 A83:A133">
      <formula1>0</formula1>
      <formula2>999999999999999</formula2>
    </dataValidation>
    <dataValidation type="list" allowBlank="1" showInputMessage="1" showErrorMessage="1" sqref="L130 L13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3 L132">
      <formula1>"INR"</formula1>
    </dataValidation>
    <dataValidation type="list" allowBlank="1" showErrorMessage="1" sqref="K13:K13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33">
      <formula1>0</formula1>
      <formula2>999999999999999</formula2>
    </dataValidation>
    <dataValidation allowBlank="1" showInputMessage="1" showErrorMessage="1" promptTitle="Units" prompt="Please enter Units in text" sqref="E13:E133"/>
    <dataValidation type="decimal" allowBlank="1" showInputMessage="1" showErrorMessage="1" promptTitle="Rate Entry" prompt="Please enter the Basic Price in Rupees for this item. " errorTitle="Invaid Entry" error="Only Numeric Values are allowed. " sqref="G13:H133">
      <formula1>0</formula1>
      <formula2>999999999999999</formula2>
    </dataValidation>
    <dataValidation allowBlank="1" showInputMessage="1" showErrorMessage="1" promptTitle="Itemcode/Make" prompt="Please enter text" sqref="C13:C133">
      <formula1>0</formula1>
      <formula2>0</formula2>
    </dataValidation>
    <dataValidation type="decimal" allowBlank="1" showInputMessage="1" showErrorMessage="1" promptTitle="Quantity" prompt="Please enter the Quantity for this item. " errorTitle="Invalid Entry" error="Only Numeric Values are allowed. " sqref="F13:F133 D13:D1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3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3">
      <formula1>0</formula1>
      <formula2>999999999999999</formula2>
    </dataValidation>
    <dataValidation type="list" showErrorMessage="1" sqref="I13:I133">
      <formula1>"Excess(+),Less(-)"</formula1>
      <formula2>0</formula2>
    </dataValidation>
    <dataValidation allowBlank="1" showInputMessage="1" showErrorMessage="1" promptTitle="Addition / Deduction" prompt="Please Choose the correct One" sqref="J13:J133">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2021-12-23T06:18:15Z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