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<sst xmlns="http://schemas.openxmlformats.org/spreadsheetml/2006/main" count="120" uniqueCount="54">
  <si>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</si>
  <si>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</si>
  <si>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</si>
  <si>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</si>
  <si>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</si>
  <si>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</si>
  <si>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</si>
  <si>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</si>
  <si>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</si>
  <si>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</si>
  <si>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</si>
  <si>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</si>
  <si>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</si>
  <si>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</si>
  <si>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</si>
  <si>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</si>
  <si>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</si>
  <si>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</si>
  <si>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</si>
  <si>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</si>
  <si>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</si>
  <si>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</si>
  <si>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</si>
  <si>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</si>
  <si>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</si>
  <si>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</si>
  <si>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</si>
  <si>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</si>
  <si>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</si>
  <si>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</si>
  <si>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</si>
  <si>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</si>
  <si>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</si>
  <si>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</si>
  <si>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</si>
  <si>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</si>
  <si>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</si>
  <si>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</si>
  <si>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</si>
  <si>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</si>
  <si>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</si>
  <si>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</si>
  <si>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</si>
  <si>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</si>
  <si>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</si>
  <si>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Sqm</t>
  </si>
  <si>
    <t>Kg</t>
  </si>
  <si>
    <t>Hot finished welded type tubes</t>
  </si>
  <si>
    <t xml:space="preserve">Name of Work: Providing Rainwater shade at the corridor of Chemical Science Building at IISER campus,Thiruvananthapuram </t>
  </si>
  <si>
    <t>Providing 8mm dia Anchor fasteners of m/s HILTI or equivalent to take a Safe Working Load of not less than 200 kg.</t>
  </si>
  <si>
    <t>Tender Inviting Authority: Project Engineer cum Estate Officer(I/C), IISER Thiruvananthapuram</t>
  </si>
  <si>
    <t>Steel work in built up tubular ( round, square or rectangular hollow tubes etc.) trusses etc., including cutting, hoisting, fixing in position and applying a priming coat of approved steel primer and two or more coats of enamal paint of approved shade, and two coats of synthetic enamel paint including welding and bolted with special shaped washers etc.complete at all hieghts inculding scaffolding as required.</t>
  </si>
  <si>
    <t xml:space="preserve">Providing and fixing 2mm thick single wall brown/ white polycarbonate sheet of M/s. LEXON/LOTUS or equalent with necessary aluminium extrution with non corrosive self taping screw / or equalent grade with rubber beading / sylicon sealent all as per manufacture specification etc complete at all hieghts inculding scaffolding as required and as directed by Engineer in charge. </t>
  </si>
  <si>
    <t>Nos.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</si>
</sst>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9"/>
  <sheetViews>
    <sheetView showGridLines="0" zoomScale="80" zoomScaleNormal="80" zoomScalePageLayoutView="0" workbookViewId="0" topLeftCell="A1">
      <selection activeCell="BG13" sqref="BG13"/>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4" t="s">
        <v>50</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48</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114.75" customHeight="1">
      <c r="A13" s="68">
        <v>1</v>
      </c>
      <c r="B13" s="78" t="s">
        <v>51</v>
      </c>
      <c r="C13" s="79"/>
      <c r="D13" s="64"/>
      <c r="E13" s="65"/>
      <c r="F13" s="28"/>
      <c r="G13" s="36"/>
      <c r="H13" s="36"/>
      <c r="I13" s="29" t="s">
        <v>33</v>
      </c>
      <c r="J13" s="30">
        <f>IF(I13="Less(-)",-1,1)</f>
        <v>1</v>
      </c>
      <c r="K13" s="31" t="s">
        <v>34</v>
      </c>
      <c r="L13" s="31" t="s">
        <v>4</v>
      </c>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c r="BB13" s="69"/>
      <c r="BC13" s="67"/>
      <c r="IA13" s="34">
        <v>1</v>
      </c>
      <c r="IB13" s="62" t="s">
        <v>51</v>
      </c>
      <c r="IC13" s="34"/>
      <c r="ID13" s="34"/>
      <c r="IE13" s="34"/>
      <c r="IF13" s="35"/>
      <c r="IG13" s="35"/>
      <c r="IH13" s="35"/>
      <c r="II13" s="35"/>
    </row>
    <row r="14" spans="1:243" s="33" customFormat="1" ht="15.75">
      <c r="A14" s="68">
        <v>1.1</v>
      </c>
      <c r="B14" s="78" t="s">
        <v>47</v>
      </c>
      <c r="C14" s="79"/>
      <c r="D14" s="64">
        <v>3142</v>
      </c>
      <c r="E14" s="65" t="s">
        <v>46</v>
      </c>
      <c r="F14" s="28">
        <v>128.02</v>
      </c>
      <c r="G14" s="36"/>
      <c r="H14" s="36"/>
      <c r="I14" s="29" t="s">
        <v>33</v>
      </c>
      <c r="J14" s="30">
        <f>IF(I14="Less(-)",-1,1)</f>
        <v>1</v>
      </c>
      <c r="K14" s="31" t="s">
        <v>34</v>
      </c>
      <c r="L14" s="31" t="s">
        <v>4</v>
      </c>
      <c r="M14" s="8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1.1</v>
      </c>
      <c r="IB14" s="62" t="s">
        <v>47</v>
      </c>
      <c r="IC14" s="34"/>
      <c r="ID14" s="34">
        <v>3142</v>
      </c>
      <c r="IE14" s="34" t="s">
        <v>46</v>
      </c>
      <c r="IF14" s="35"/>
      <c r="IG14" s="35"/>
      <c r="IH14" s="35"/>
      <c r="II14" s="35"/>
    </row>
    <row r="15" spans="1:243" s="33" customFormat="1" ht="110.25">
      <c r="A15" s="68">
        <v>2</v>
      </c>
      <c r="B15" s="78" t="s">
        <v>52</v>
      </c>
      <c r="C15" s="79"/>
      <c r="D15" s="64">
        <v>300</v>
      </c>
      <c r="E15" s="65" t="s">
        <v>45</v>
      </c>
      <c r="F15" s="28">
        <v>1507</v>
      </c>
      <c r="G15" s="36"/>
      <c r="H15" s="36"/>
      <c r="I15" s="29" t="s">
        <v>33</v>
      </c>
      <c r="J15" s="30">
        <f>IF(I15="Less(-)",-1,1)</f>
        <v>1</v>
      </c>
      <c r="K15" s="31" t="s">
        <v>34</v>
      </c>
      <c r="L15" s="31" t="s">
        <v>4</v>
      </c>
      <c r="M15" s="80"/>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f>total_amount_ba($B$2,$D$2,D15,F15,J15,K15,M15)</f>
        <v>0</v>
      </c>
      <c r="BB15" s="69">
        <f>BA15+SUM(N15:AZ15)</f>
        <v>0</v>
      </c>
      <c r="BC15" s="67" t="str">
        <f>SpellNumber(L15,BB15)</f>
        <v>INR Zero Only</v>
      </c>
      <c r="IA15" s="34">
        <v>2</v>
      </c>
      <c r="IB15" s="62" t="s">
        <v>52</v>
      </c>
      <c r="IC15" s="34"/>
      <c r="ID15" s="34">
        <v>300</v>
      </c>
      <c r="IE15" s="34" t="s">
        <v>45</v>
      </c>
      <c r="IF15" s="35"/>
      <c r="IG15" s="35"/>
      <c r="IH15" s="35"/>
      <c r="II15" s="35"/>
    </row>
    <row r="16" spans="1:243" s="33" customFormat="1" ht="68.25" customHeight="1">
      <c r="A16" s="68">
        <v>3</v>
      </c>
      <c r="B16" s="78" t="s">
        <v>49</v>
      </c>
      <c r="C16" s="79"/>
      <c r="D16" s="64">
        <v>784</v>
      </c>
      <c r="E16" s="65" t="s">
        <v>53</v>
      </c>
      <c r="F16" s="28">
        <v>160.65</v>
      </c>
      <c r="G16" s="36"/>
      <c r="H16" s="36"/>
      <c r="I16" s="29" t="s">
        <v>33</v>
      </c>
      <c r="J16" s="30">
        <f>IF(I16="Less(-)",-1,1)</f>
        <v>1</v>
      </c>
      <c r="K16" s="31" t="s">
        <v>34</v>
      </c>
      <c r="L16" s="31" t="s">
        <v>4</v>
      </c>
      <c r="M16" s="80"/>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f>total_amount_ba($B$2,$D$2,D16,F16,J16,K16,M16)</f>
        <v>0</v>
      </c>
      <c r="BB16" s="69">
        <f>BA16+SUM(N16:AZ16)</f>
        <v>0</v>
      </c>
      <c r="BC16" s="67" t="str">
        <f>SpellNumber(L16,BB16)</f>
        <v>INR Zero Only</v>
      </c>
      <c r="IA16" s="34">
        <v>3</v>
      </c>
      <c r="IB16" s="62" t="s">
        <v>49</v>
      </c>
      <c r="IC16" s="34"/>
      <c r="ID16" s="34">
        <v>784</v>
      </c>
      <c r="IE16" s="34" t="s">
        <v>53</v>
      </c>
      <c r="IF16" s="35"/>
      <c r="IG16" s="35"/>
      <c r="IH16" s="35"/>
      <c r="II16" s="35"/>
    </row>
    <row r="17" spans="1:243" s="33" customFormat="1" ht="33" customHeight="1">
      <c r="A17" s="72" t="s">
        <v>35</v>
      </c>
      <c r="B17" s="71"/>
      <c r="C17" s="42"/>
      <c r="D17" s="75"/>
      <c r="E17" s="43"/>
      <c r="F17" s="43"/>
      <c r="G17" s="43"/>
      <c r="H17" s="44"/>
      <c r="I17" s="44"/>
      <c r="J17" s="44"/>
      <c r="K17" s="44"/>
      <c r="L17" s="45"/>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70">
        <f>SUM(BA13:BA16)</f>
        <v>0</v>
      </c>
      <c r="BB17" s="70">
        <f>SUM(BB13:BB16)</f>
        <v>0</v>
      </c>
      <c r="BC17" s="67" t="str">
        <f>SpellNumber($E$2,BA17)</f>
        <v>INR Zero Only</v>
      </c>
      <c r="IA17" s="34"/>
      <c r="IB17" s="34"/>
      <c r="IC17" s="34"/>
      <c r="ID17" s="34"/>
      <c r="IE17" s="34"/>
      <c r="IF17" s="35"/>
      <c r="IG17" s="35"/>
      <c r="IH17" s="35"/>
      <c r="II17" s="35"/>
    </row>
    <row r="18" spans="1:243" s="55" customFormat="1" ht="39" customHeight="1" hidden="1">
      <c r="A18" s="47" t="s">
        <v>36</v>
      </c>
      <c r="B18" s="48"/>
      <c r="C18" s="49"/>
      <c r="D18" s="76"/>
      <c r="E18" s="60" t="s">
        <v>37</v>
      </c>
      <c r="F18" s="61"/>
      <c r="G18" s="50"/>
      <c r="H18" s="51"/>
      <c r="I18" s="51"/>
      <c r="J18" s="51"/>
      <c r="K18" s="52"/>
      <c r="L18" s="53"/>
      <c r="M18" s="54"/>
      <c r="O18" s="33"/>
      <c r="P18" s="33"/>
      <c r="Q18" s="33"/>
      <c r="R18" s="33"/>
      <c r="S18" s="33"/>
      <c r="BA18" s="56">
        <f>IF(ISBLANK(F18),0,IF(E18="Excess (+)",ROUND(BA17+(BA17*F18),2),IF(E18="Less (-)",ROUND(BA17+(BA17*F18*(-1)),2),0)))</f>
        <v>0</v>
      </c>
      <c r="BB18" s="57">
        <f>ROUND(BA18,0)</f>
        <v>0</v>
      </c>
      <c r="BC18" s="32" t="str">
        <f>SpellNumber(L18,BB18)</f>
        <v> Zero Only</v>
      </c>
      <c r="IA18" s="58"/>
      <c r="IB18" s="58"/>
      <c r="IC18" s="58"/>
      <c r="ID18" s="58"/>
      <c r="IE18" s="58"/>
      <c r="IF18" s="59"/>
      <c r="IG18" s="59"/>
      <c r="IH18" s="59"/>
      <c r="II18" s="59"/>
    </row>
    <row r="19" spans="1:243" s="55" customFormat="1" ht="51" customHeight="1">
      <c r="A19" s="72" t="s">
        <v>38</v>
      </c>
      <c r="B19" s="41"/>
      <c r="C19" s="82" t="str">
        <f>SpellNumber($E$2,BA17)</f>
        <v>INR Zero Only</v>
      </c>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IA19" s="58"/>
      <c r="IB19" s="58"/>
      <c r="IC19" s="58"/>
      <c r="ID19" s="58"/>
      <c r="IE19" s="58"/>
      <c r="IF19" s="59"/>
      <c r="IG19" s="59"/>
      <c r="IH19" s="59"/>
      <c r="II19" s="59"/>
    </row>
  </sheetData>
  <sheetProtection password="F5B2" sheet="1"/>
  <mergeCells count="8">
    <mergeCell ref="A9:BC9"/>
    <mergeCell ref="C19:BC19"/>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InputMessage="1" showErrorMessage="1" sqref="L16 L14 L13 L15">
      <formula1>"INR"</formula1>
    </dataValidation>
    <dataValidation type="decimal" allowBlank="1" showErrorMessage="1" errorTitle="Invalid Entry" error="Only Numeric Values are allowed. " sqref="A13:A16">
      <formula1>0</formula1>
      <formula2>999999999999999</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Units" prompt="Please enter Units in text" sqref="E13:E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list" showErrorMessage="1" sqref="I13:I16">
      <formula1>"Excess(+),Less(-)"</formula1>
      <formula2>0</formula2>
    </dataValidation>
    <dataValidation allowBlank="1" showInputMessage="1" showErrorMessage="1" promptTitle="Addition / Deduction" prompt="Please Choose the correct One" sqref="J13:J16">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44"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P13" sqref="P13"/>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2021-04-26T10:36:57Z</cp:lastPrinted>
  <dcterms:created xsi:type="dcterms:W3CDTF">2009-01-30T06:42:42Z</dcterms:created>
  <dcterms:modified xsi:type="dcterms:W3CDTF">2022-01-13T06:03:35Z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