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<sst xmlns="http://schemas.openxmlformats.org/spreadsheetml/2006/main" count="129" uniqueCount="55">
  <si>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</si>
  <si>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</si>
  <si>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</si>
  <si>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</si>
  <si>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</si>
  <si>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</si>
  <si>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</si>
  <si>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</si>
  <si>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</si>
  <si>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</si>
  <si>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</si>
  <si>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</si>
  <si>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</si>
  <si>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</si>
  <si>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</si>
  <si>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</si>
  <si>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</si>
  <si>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</si>
  <si>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</si>
  <si>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</si>
  <si>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</si>
  <si>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</si>
  <si>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</si>
  <si>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</si>
  <si>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</si>
  <si>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</si>
  <si>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</si>
  <si>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</si>
  <si>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</si>
  <si>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</si>
  <si>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</si>
  <si>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</si>
  <si>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</si>
  <si>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</si>
  <si>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</si>
  <si>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</si>
  <si>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</si>
  <si>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</si>
  <si>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</si>
  <si>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</si>
  <si>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</si>
  <si>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</si>
  <si>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</si>
  <si>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</si>
  <si>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</si>
  <si>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</si>
  <si>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</si>
  <si>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</si>
  <si>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perdirection of Engineer-in-charge (length of finished kerb edging shall be measured for payment). (Precast C.C. kerb stone shall be approved by Engineer-in-charge).</t>
  </si>
  <si>
    <t>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t>
  </si>
  <si>
    <t>Painting two coats after filling the surface with synthetic enamel paint in all shades on new plastered concrete surfaces</t>
  </si>
  <si>
    <t>Sqm</t>
  </si>
  <si>
    <t>Cum</t>
  </si>
  <si>
    <t>Name of Work:  Finishing works of roads in Academic area at IISERTVM Campus,Thiruvananthapuram</t>
  </si>
  <si>
    <t>Tender Inviting Authority: Project Engineer cum Estate Officer(I/C),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</si>
</sst>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19"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6" fillId="0" borderId="20" xfId="60" applyFont="1" applyFill="1" applyBorder="1" applyAlignment="1">
      <alignment horizontal="justify" vertical="top" wrapText="1"/>
      <protection/>
    </xf>
    <xf numFmtId="2" fontId="26" fillId="0" borderId="21"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A5" sqref="A5:BC5"/>
    </sheetView>
  </sheetViews>
  <sheetFormatPr defaultColWidth="9.140625" defaultRowHeight="15"/>
  <cols>
    <col min="1" max="1" width="14.28125" style="1" customWidth="1"/>
    <col min="2" max="2" width="65.00390625" style="1" customWidth="1"/>
    <col min="3" max="3" width="10.140625" style="1" hidden="1" customWidth="1"/>
    <col min="4" max="4" width="14.57421875" style="75"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1" t="s">
        <v>3</v>
      </c>
      <c r="E2" s="9" t="s">
        <v>4</v>
      </c>
      <c r="J2" s="11"/>
      <c r="K2" s="11"/>
      <c r="L2" s="11"/>
      <c r="O2" s="6"/>
      <c r="P2" s="6"/>
      <c r="Q2" s="7"/>
      <c r="IA2" s="8"/>
      <c r="IB2" s="8"/>
      <c r="IC2" s="8"/>
      <c r="ID2" s="8"/>
      <c r="IE2" s="8"/>
    </row>
    <row r="3" spans="1:243" s="5" customFormat="1" ht="30" customHeight="1" hidden="1">
      <c r="A3" s="5" t="s">
        <v>5</v>
      </c>
      <c r="C3" s="5" t="s">
        <v>6</v>
      </c>
      <c r="D3" s="72"/>
      <c r="IA3" s="8"/>
      <c r="IB3" s="8"/>
      <c r="IC3" s="8"/>
      <c r="ID3" s="8"/>
      <c r="IE3" s="8"/>
      <c r="IF3" s="7"/>
      <c r="IG3" s="7"/>
      <c r="IH3" s="7"/>
      <c r="II3" s="7"/>
    </row>
    <row r="4" spans="1:243" s="12" customFormat="1" ht="30.75"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4"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6.75" customHeight="1">
      <c r="A13" s="66">
        <v>1</v>
      </c>
      <c r="B13" s="79" t="s">
        <v>46</v>
      </c>
      <c r="C13" s="76"/>
      <c r="D13" s="80">
        <v>15196</v>
      </c>
      <c r="E13" s="81" t="s">
        <v>51</v>
      </c>
      <c r="F13" s="28">
        <v>9.05</v>
      </c>
      <c r="G13" s="36"/>
      <c r="H13" s="36"/>
      <c r="I13" s="29" t="s">
        <v>33</v>
      </c>
      <c r="J13" s="30">
        <f>IF(I13="Less(-)",-1,1)</f>
        <v>1</v>
      </c>
      <c r="K13" s="31" t="s">
        <v>34</v>
      </c>
      <c r="L13" s="31" t="s">
        <v>4</v>
      </c>
      <c r="M13" s="78"/>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7">
        <f>total_amount_ba($B$2,$D$2,D13,F13,J13,K13,M13)</f>
        <v>0</v>
      </c>
      <c r="BB13" s="67">
        <f>BA13+SUM(N13:AZ13)</f>
        <v>0</v>
      </c>
      <c r="BC13" s="65" t="str">
        <f>SpellNumber(L13,BB13)</f>
        <v>INR Zero Only</v>
      </c>
      <c r="IA13" s="34">
        <v>1</v>
      </c>
      <c r="IB13" s="62" t="s">
        <v>46</v>
      </c>
      <c r="IC13" s="34"/>
      <c r="ID13" s="34">
        <v>15196</v>
      </c>
      <c r="IE13" s="34" t="s">
        <v>51</v>
      </c>
      <c r="IF13" s="35"/>
      <c r="IG13" s="35"/>
      <c r="IH13" s="35"/>
      <c r="II13" s="35"/>
    </row>
    <row r="14" spans="1:243" s="33" customFormat="1" ht="160.5" customHeight="1">
      <c r="A14" s="77">
        <v>2</v>
      </c>
      <c r="B14" s="79" t="s">
        <v>47</v>
      </c>
      <c r="C14" s="76"/>
      <c r="D14" s="80">
        <v>608</v>
      </c>
      <c r="E14" s="81" t="s">
        <v>52</v>
      </c>
      <c r="F14" s="28">
        <v>10162.4</v>
      </c>
      <c r="G14" s="36"/>
      <c r="H14" s="36"/>
      <c r="I14" s="29" t="s">
        <v>33</v>
      </c>
      <c r="J14" s="30">
        <f>IF(I14="Less(-)",-1,1)</f>
        <v>1</v>
      </c>
      <c r="K14" s="31" t="s">
        <v>34</v>
      </c>
      <c r="L14" s="31" t="s">
        <v>4</v>
      </c>
      <c r="M14" s="7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total_amount_ba($B$2,$D$2,D14,F14,J14,K14,M14)</f>
        <v>0</v>
      </c>
      <c r="BB14" s="67">
        <f>BA14+SUM(N14:AZ14)</f>
        <v>0</v>
      </c>
      <c r="BC14" s="65" t="str">
        <f>SpellNumber(L14,BB14)</f>
        <v>INR Zero Only</v>
      </c>
      <c r="IA14" s="34">
        <v>2</v>
      </c>
      <c r="IB14" s="62" t="s">
        <v>47</v>
      </c>
      <c r="IC14" s="34"/>
      <c r="ID14" s="34">
        <v>608</v>
      </c>
      <c r="IE14" s="34" t="s">
        <v>52</v>
      </c>
      <c r="IF14" s="35"/>
      <c r="IG14" s="35"/>
      <c r="IH14" s="35"/>
      <c r="II14" s="35"/>
    </row>
    <row r="15" spans="1:243" s="33" customFormat="1" ht="183" customHeight="1">
      <c r="A15" s="66">
        <v>3</v>
      </c>
      <c r="B15" s="79" t="s">
        <v>48</v>
      </c>
      <c r="C15" s="76"/>
      <c r="D15" s="80">
        <v>200</v>
      </c>
      <c r="E15" s="81" t="s">
        <v>45</v>
      </c>
      <c r="F15" s="28">
        <v>695</v>
      </c>
      <c r="G15" s="36"/>
      <c r="H15" s="36"/>
      <c r="I15" s="29" t="s">
        <v>33</v>
      </c>
      <c r="J15" s="30">
        <f>IF(I15="Less(-)",-1,1)</f>
        <v>1</v>
      </c>
      <c r="K15" s="31" t="s">
        <v>34</v>
      </c>
      <c r="L15" s="31" t="s">
        <v>4</v>
      </c>
      <c r="M15" s="7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total_amount_ba($B$2,$D$2,D15,F15,J15,K15,M15)</f>
        <v>0</v>
      </c>
      <c r="BB15" s="67">
        <f>BA15+SUM(N15:AZ15)</f>
        <v>0</v>
      </c>
      <c r="BC15" s="65" t="str">
        <f>SpellNumber(L15,BB15)</f>
        <v>INR Zero Only</v>
      </c>
      <c r="IA15" s="34">
        <v>3</v>
      </c>
      <c r="IB15" s="62" t="s">
        <v>48</v>
      </c>
      <c r="IC15" s="34"/>
      <c r="ID15" s="34">
        <v>200</v>
      </c>
      <c r="IE15" s="34" t="s">
        <v>45</v>
      </c>
      <c r="IF15" s="35"/>
      <c r="IG15" s="35"/>
      <c r="IH15" s="35"/>
      <c r="II15" s="35"/>
    </row>
    <row r="16" spans="1:243" s="33" customFormat="1" ht="105">
      <c r="A16" s="77">
        <v>4</v>
      </c>
      <c r="B16" s="79" t="s">
        <v>49</v>
      </c>
      <c r="C16" s="76"/>
      <c r="D16" s="80">
        <v>100</v>
      </c>
      <c r="E16" s="81" t="s">
        <v>51</v>
      </c>
      <c r="F16" s="28">
        <v>1105.25</v>
      </c>
      <c r="G16" s="36"/>
      <c r="H16" s="36"/>
      <c r="I16" s="29" t="s">
        <v>33</v>
      </c>
      <c r="J16" s="30">
        <f>IF(I16="Less(-)",-1,1)</f>
        <v>1</v>
      </c>
      <c r="K16" s="31" t="s">
        <v>34</v>
      </c>
      <c r="L16" s="31" t="s">
        <v>4</v>
      </c>
      <c r="M16" s="78"/>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total_amount_ba($B$2,$D$2,D16,F16,J16,K16,M16)</f>
        <v>0</v>
      </c>
      <c r="BB16" s="67">
        <f>BA16+SUM(N16:AZ16)</f>
        <v>0</v>
      </c>
      <c r="BC16" s="65" t="str">
        <f>SpellNumber(L16,BB16)</f>
        <v>INR Zero Only</v>
      </c>
      <c r="IA16" s="34">
        <v>4</v>
      </c>
      <c r="IB16" s="62" t="s">
        <v>49</v>
      </c>
      <c r="IC16" s="34"/>
      <c r="ID16" s="34">
        <v>100</v>
      </c>
      <c r="IE16" s="34" t="s">
        <v>51</v>
      </c>
      <c r="IF16" s="35"/>
      <c r="IG16" s="35"/>
      <c r="IH16" s="35"/>
      <c r="II16" s="35"/>
    </row>
    <row r="17" spans="1:243" s="33" customFormat="1" ht="30">
      <c r="A17" s="66">
        <v>5</v>
      </c>
      <c r="B17" s="79" t="s">
        <v>50</v>
      </c>
      <c r="C17" s="76"/>
      <c r="D17" s="80">
        <v>1300</v>
      </c>
      <c r="E17" s="81" t="s">
        <v>51</v>
      </c>
      <c r="F17" s="28">
        <v>107.7</v>
      </c>
      <c r="G17" s="36"/>
      <c r="H17" s="36"/>
      <c r="I17" s="29" t="s">
        <v>33</v>
      </c>
      <c r="J17" s="30">
        <f>IF(I17="Less(-)",-1,1)</f>
        <v>1</v>
      </c>
      <c r="K17" s="31" t="s">
        <v>34</v>
      </c>
      <c r="L17" s="31" t="s">
        <v>4</v>
      </c>
      <c r="M17" s="78"/>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total_amount_ba($B$2,$D$2,D17,F17,J17,K17,M17)</f>
        <v>0</v>
      </c>
      <c r="BB17" s="67">
        <f>BA17+SUM(N17:AZ17)</f>
        <v>0</v>
      </c>
      <c r="BC17" s="65" t="str">
        <f>SpellNumber(L17,BB17)</f>
        <v>INR Zero Only</v>
      </c>
      <c r="IA17" s="34">
        <v>5</v>
      </c>
      <c r="IB17" s="62" t="s">
        <v>50</v>
      </c>
      <c r="IC17" s="34"/>
      <c r="ID17" s="34">
        <v>1300</v>
      </c>
      <c r="IE17" s="34" t="s">
        <v>51</v>
      </c>
      <c r="IF17" s="35"/>
      <c r="IG17" s="35"/>
      <c r="IH17" s="35"/>
      <c r="II17" s="35"/>
    </row>
    <row r="18" spans="1:243" s="33" customFormat="1" ht="33" customHeight="1">
      <c r="A18" s="70" t="s">
        <v>35</v>
      </c>
      <c r="B18" s="69"/>
      <c r="C18" s="42"/>
      <c r="D18" s="73"/>
      <c r="E18" s="43"/>
      <c r="F18" s="43"/>
      <c r="G18" s="43"/>
      <c r="H18" s="44"/>
      <c r="I18" s="44"/>
      <c r="J18" s="44"/>
      <c r="K18" s="44"/>
      <c r="L18" s="45"/>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68">
        <f>SUM(BA13:BA17)</f>
        <v>0</v>
      </c>
      <c r="BB18" s="68">
        <f>SUM(BB13:BB17)</f>
        <v>0</v>
      </c>
      <c r="BC18" s="65" t="str">
        <f>SpellNumber($E$2,BA18)</f>
        <v>INR Zero Only</v>
      </c>
      <c r="IA18" s="34"/>
      <c r="IB18" s="34"/>
      <c r="IC18" s="34"/>
      <c r="ID18" s="34"/>
      <c r="IE18" s="34"/>
      <c r="IF18" s="35"/>
      <c r="IG18" s="35"/>
      <c r="IH18" s="35"/>
      <c r="II18" s="35"/>
    </row>
    <row r="19" spans="1:243" s="55" customFormat="1" ht="39" customHeight="1" hidden="1">
      <c r="A19" s="47" t="s">
        <v>36</v>
      </c>
      <c r="B19" s="48"/>
      <c r="C19" s="49"/>
      <c r="D19" s="74"/>
      <c r="E19" s="60" t="s">
        <v>37</v>
      </c>
      <c r="F19" s="61"/>
      <c r="G19" s="50"/>
      <c r="H19" s="51"/>
      <c r="I19" s="51"/>
      <c r="J19" s="51"/>
      <c r="K19" s="52"/>
      <c r="L19" s="53"/>
      <c r="M19" s="54"/>
      <c r="O19" s="33"/>
      <c r="P19" s="33"/>
      <c r="Q19" s="33"/>
      <c r="R19" s="33"/>
      <c r="S19" s="33"/>
      <c r="BA19" s="56">
        <f>IF(ISBLANK(F19),0,IF(E19="Excess (+)",ROUND(BA18+(BA18*F19),2),IF(E19="Less (-)",ROUND(BA18+(BA18*F19*(-1)),2),0)))</f>
        <v>0</v>
      </c>
      <c r="BB19" s="57">
        <f>ROUND(BA19,0)</f>
        <v>0</v>
      </c>
      <c r="BC19" s="32" t="str">
        <f>SpellNumber(L19,BB19)</f>
        <v> Zero Only</v>
      </c>
      <c r="IA19" s="58"/>
      <c r="IB19" s="58"/>
      <c r="IC19" s="58"/>
      <c r="ID19" s="58"/>
      <c r="IE19" s="58"/>
      <c r="IF19" s="59"/>
      <c r="IG19" s="59"/>
      <c r="IH19" s="59"/>
      <c r="II19" s="59"/>
    </row>
    <row r="20" spans="1:243" s="55" customFormat="1" ht="51" customHeight="1">
      <c r="A20" s="70" t="s">
        <v>38</v>
      </c>
      <c r="B20" s="41"/>
      <c r="C20" s="83" t="str">
        <f>SpellNumber($E$2,BA18)</f>
        <v>INR Zero Only</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A20" s="58"/>
      <c r="IB20" s="58"/>
      <c r="IC20" s="58"/>
      <c r="ID20" s="58"/>
      <c r="IE20" s="58"/>
      <c r="IF20" s="59"/>
      <c r="IG20" s="59"/>
      <c r="IH20" s="59"/>
      <c r="II20" s="59"/>
    </row>
  </sheetData>
  <sheetProtection password="EA7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ErrorMessage="1" errorTitle="Invalid Entry" error="Only Numeric Values are allowed. " sqref="A13 A15 A17">
      <formula1>0</formula1>
      <formula2>999999999999999</formula2>
    </dataValidation>
    <dataValidation type="list" allowBlank="1" showInputMessage="1" showErrorMessage="1" sqref="L13 L14 L17 L15 L16">
      <formula1>"INR"</formula1>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cp:lastPrinted>2021-01-20T11:24:14Z</cp:lastPrinted>
  <dcterms:created xsi:type="dcterms:W3CDTF">2009-01-30T06:42:42Z</dcterms:created>
  <dcterms:modified xsi:type="dcterms:W3CDTF">2022-02-01T02:20:54Z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